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ded28f9ebe4d9ebd/Documents/1. Economia com Excel/Vídeo Aulas_Planilhas/Modelos de Dashboards/"/>
    </mc:Choice>
  </mc:AlternateContent>
  <xr:revisionPtr revIDLastSave="29" documentId="11_292EB77A19E571F3B3C157D3B93C5573603F5101" xr6:coauthVersionLast="47" xr6:coauthVersionMax="47" xr10:uidLastSave="{38973138-201A-49ED-9700-D4A488925684}"/>
  <bookViews>
    <workbookView xWindow="-108" yWindow="-108" windowWidth="23256" windowHeight="12456" xr2:uid="{00000000-000D-0000-FFFF-FFFF00000000}"/>
  </bookViews>
  <sheets>
    <sheet name="Relatório Financeiro" sheetId="4" r:id="rId1"/>
    <sheet name="Dados Financeiros" sheetId="2" r:id="rId2"/>
    <sheet name="Metricas" sheetId="1" r:id="rId3"/>
    <sheet name="Sobre" sheetId="6" r:id="rId4"/>
  </sheets>
  <externalReferences>
    <externalReference r:id="rId5"/>
  </externalReferences>
  <definedNames>
    <definedName name="_xlnm.Print_Area" localSheetId="0">'Relatório Financeiro'!$A$1:$J$32</definedName>
    <definedName name="Dados">Tabela2[#All]</definedName>
    <definedName name="Homens">[1]Dados1!$B$89:$BJ$109</definedName>
    <definedName name="Medidas">Tabela2[#All]</definedName>
    <definedName name="Mulheres">[1]Dados1!$B$111:$BJ$131</definedName>
    <definedName name="Percentual">Tabela44[[#All],[METRICAS]:[2016]]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J15" i="4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D22" i="1"/>
  <c r="D21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7" i="1"/>
  <c r="F15" i="4"/>
  <c r="D15" i="4"/>
  <c r="F17" i="4" l="1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H32" i="4" s="1"/>
  <c r="F16" i="4"/>
  <c r="D16" i="4"/>
  <c r="D17" i="4"/>
  <c r="D18" i="4"/>
  <c r="H18" i="4" s="1"/>
  <c r="D19" i="4"/>
  <c r="D20" i="4"/>
  <c r="D21" i="4"/>
  <c r="D22" i="4"/>
  <c r="H22" i="4" s="1"/>
  <c r="D23" i="4"/>
  <c r="D24" i="4"/>
  <c r="D25" i="4"/>
  <c r="D26" i="4"/>
  <c r="H26" i="4" s="1"/>
  <c r="D27" i="4"/>
  <c r="D28" i="4"/>
  <c r="D29" i="4"/>
  <c r="D30" i="4"/>
  <c r="H30" i="4" s="1"/>
  <c r="D31" i="4"/>
  <c r="H16" i="4" l="1"/>
  <c r="H25" i="4"/>
  <c r="H21" i="4"/>
  <c r="H17" i="4"/>
  <c r="H29" i="4"/>
  <c r="H31" i="4"/>
  <c r="H27" i="4"/>
  <c r="H23" i="4"/>
  <c r="H19" i="4"/>
  <c r="H28" i="4"/>
  <c r="H24" i="4"/>
  <c r="H20" i="4"/>
  <c r="C15" i="1" l="1"/>
  <c r="C16" i="1"/>
  <c r="C17" i="1"/>
  <c r="C18" i="1"/>
  <c r="C14" i="1"/>
  <c r="J7" i="1"/>
  <c r="J8" i="1"/>
  <c r="J9" i="1"/>
  <c r="J10" i="1"/>
  <c r="J11" i="1"/>
  <c r="I7" i="1"/>
  <c r="I8" i="1"/>
  <c r="I9" i="1"/>
  <c r="I10" i="1"/>
  <c r="I11" i="1"/>
  <c r="H7" i="1"/>
  <c r="H8" i="1"/>
  <c r="H9" i="1"/>
  <c r="H10" i="1"/>
  <c r="H11" i="1"/>
  <c r="G7" i="1"/>
  <c r="G8" i="1"/>
  <c r="G9" i="1"/>
  <c r="G10" i="1"/>
  <c r="G11" i="1"/>
  <c r="F7" i="1"/>
  <c r="F8" i="1"/>
  <c r="F9" i="1"/>
  <c r="F10" i="1"/>
  <c r="F11" i="1"/>
  <c r="E7" i="1"/>
  <c r="E8" i="1"/>
  <c r="E9" i="1"/>
  <c r="E10" i="1"/>
  <c r="E11" i="1"/>
  <c r="D8" i="1"/>
  <c r="D9" i="1"/>
  <c r="D10" i="1"/>
  <c r="D11" i="1"/>
  <c r="J7" i="4"/>
  <c r="J8" i="4" s="1"/>
  <c r="H7" i="4"/>
  <c r="H8" i="4" s="1"/>
  <c r="F7" i="4"/>
  <c r="F8" i="4" s="1"/>
  <c r="D7" i="4"/>
  <c r="D8" i="4" s="1"/>
  <c r="B7" i="4"/>
  <c r="E16" i="1" l="1"/>
  <c r="B8" i="4"/>
  <c r="E15" i="1"/>
  <c r="G17" i="1"/>
  <c r="H14" i="1"/>
  <c r="J16" i="1"/>
  <c r="G16" i="1"/>
  <c r="I18" i="1"/>
  <c r="I14" i="1"/>
  <c r="F16" i="1"/>
  <c r="H18" i="1"/>
  <c r="I15" i="1"/>
  <c r="H15" i="1"/>
  <c r="J17" i="1"/>
  <c r="E18" i="1"/>
  <c r="E14" i="1"/>
  <c r="F15" i="1"/>
  <c r="H17" i="1"/>
  <c r="J15" i="1"/>
  <c r="E17" i="1"/>
  <c r="F18" i="1"/>
  <c r="F14" i="1"/>
  <c r="H16" i="1"/>
  <c r="J18" i="1"/>
  <c r="J14" i="1"/>
  <c r="G18" i="1"/>
  <c r="G14" i="1"/>
  <c r="I16" i="1"/>
  <c r="F17" i="1"/>
  <c r="I17" i="1"/>
  <c r="G15" i="1"/>
  <c r="B9" i="4" l="1"/>
  <c r="D9" i="4"/>
  <c r="J9" i="4"/>
  <c r="F9" i="4"/>
  <c r="H9" i="4"/>
</calcChain>
</file>

<file path=xl/sharedStrings.xml><?xml version="1.0" encoding="utf-8"?>
<sst xmlns="http://schemas.openxmlformats.org/spreadsheetml/2006/main" count="98" uniqueCount="38">
  <si>
    <t>DADOS FINANCEIROS</t>
  </si>
  <si>
    <t>VOCÊ PODE DEFINIR ATÉ 25 METRICAS POR 7 ANOS</t>
  </si>
  <si>
    <t>MEDIDAS</t>
  </si>
  <si>
    <t>2010</t>
  </si>
  <si>
    <t>2011</t>
  </si>
  <si>
    <t>2012</t>
  </si>
  <si>
    <t>2013</t>
  </si>
  <si>
    <t>2014</t>
  </si>
  <si>
    <t>2015</t>
  </si>
  <si>
    <t>2016</t>
  </si>
  <si>
    <t>RECEITAS</t>
  </si>
  <si>
    <t>DESPESAS OPERACIONAIS</t>
  </si>
  <si>
    <t>LUCRO OPERACIONAL</t>
  </si>
  <si>
    <t>DEPRECIAÇÃO</t>
  </si>
  <si>
    <t>JUROS</t>
  </si>
  <si>
    <t>LUCRO LÍQUIDO</t>
  </si>
  <si>
    <t>IMPOSTO</t>
  </si>
  <si>
    <t>LUCRO DEPOIS DO IMPOSTO</t>
  </si>
  <si>
    <t>DEFINA OS INDICADORES DE PERFORMANCE</t>
  </si>
  <si>
    <t>QUANTIDADE</t>
  </si>
  <si>
    <t>METRICAS</t>
  </si>
  <si>
    <t>RELATÓRIO FINANCEIRO ANUAL</t>
  </si>
  <si>
    <t>NOME DA EMPRESA</t>
  </si>
  <si>
    <t>economiacomexcel@gmail.com</t>
  </si>
  <si>
    <t>← Selecione o ano</t>
  </si>
  <si>
    <t>% VARIAÇÃO</t>
  </si>
  <si>
    <t>TODOS OS INDICADORES</t>
  </si>
  <si>
    <t>Clique para ver o Relatório Financeiro</t>
  </si>
  <si>
    <t>SELECIONE 5 INDICADORES PARA APRESENTAR NO TOPO DO RELATÓRIO</t>
  </si>
  <si>
    <t>INDICADORES</t>
  </si>
  <si>
    <t>MEDIDA 1</t>
  </si>
  <si>
    <t>MEDIDA 2</t>
  </si>
  <si>
    <t>MEDIDA 3</t>
  </si>
  <si>
    <t>MEDIDA 4</t>
  </si>
  <si>
    <t>MEDIDA 5</t>
  </si>
  <si>
    <t>MEDIDA 6</t>
  </si>
  <si>
    <t>Site especializado em treinamento e consultoria. O site também disponibiliza várias planilhas grátis. Acesse e confira.</t>
  </si>
  <si>
    <t>https://economiacomexcel.com.br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</si>
</sst>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$&quot;#,##0.00"/>
    <numFmt numFmtId="165" formatCode="&quot;$&quot;#,##0_);\(&quot;$&quot;#,##0\)"/>
    <numFmt numFmtId="166" formatCode="_-* #,##0_-;\-* #,##0_-;_-* &quot;-&quot;??_-;_-@_-"/>
    <numFmt numFmtId="167" formatCode="0.0%"/>
    <numFmt numFmtId="168" formatCode="&quot;R$&quot;#,##0.00"/>
  </numFmts>
  <fonts count="2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24"/>
      <color rgb="FF206B3F"/>
      <name val="Trebuchet MS"/>
      <family val="2"/>
    </font>
    <font>
      <sz val="14"/>
      <color theme="1" tint="0.34998626667073579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rgb="FF00B050"/>
      <name val="Arial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sz val="12"/>
      <color rgb="FF286A3E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206B3F"/>
      <name val="Trebuchet MS"/>
      <family val="2"/>
    </font>
    <font>
      <sz val="20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11"/>
      <color theme="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2"/>
      <color rgb="FF206B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6B3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206B3F"/>
      </left>
      <right style="medium">
        <color rgb="FF206B3F"/>
      </right>
      <top style="medium">
        <color rgb="FF206B3F"/>
      </top>
      <bottom style="medium">
        <color rgb="FF206B3F"/>
      </bottom>
      <diagonal/>
    </border>
    <border>
      <left style="medium">
        <color rgb="FF206B3F"/>
      </left>
      <right style="medium">
        <color rgb="FF206B3F"/>
      </right>
      <top style="medium">
        <color rgb="FF206B3F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4">
      <alignment horizontal="center" vertical="center"/>
    </xf>
    <xf numFmtId="165" fontId="9" fillId="0" borderId="5">
      <alignment horizontal="center" vertical="center"/>
    </xf>
    <xf numFmtId="9" fontId="10" fillId="0" borderId="6">
      <alignment horizontal="left" vertical="center" indent="2"/>
    </xf>
    <xf numFmtId="0" fontId="11" fillId="0" borderId="7" applyNumberFormat="0" applyFill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3" fillId="0" borderId="0" xfId="1" applyFont="1" applyFill="1"/>
    <xf numFmtId="0" fontId="4" fillId="0" borderId="0" xfId="2" applyFont="1" applyBorder="1" applyAlignment="1">
      <alignment vertical="center"/>
    </xf>
    <xf numFmtId="0" fontId="6" fillId="0" borderId="0" xfId="3" applyFont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 inden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 indent="1"/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 applyProtection="1">
      <alignment horizontal="left" vertical="center" indent="1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right" vertical="center" indent="1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8" xfId="7" applyFont="1" applyBorder="1" applyAlignment="1" applyProtection="1">
      <alignment vertical="center"/>
      <protection locked="0"/>
    </xf>
    <xf numFmtId="0" fontId="11" fillId="0" borderId="8" xfId="7" applyBorder="1" applyAlignment="1" applyProtection="1">
      <alignment vertical="center"/>
      <protection locked="0"/>
    </xf>
    <xf numFmtId="0" fontId="5" fillId="0" borderId="8" xfId="3" applyBorder="1" applyAlignment="1" applyProtection="1">
      <alignment horizontal="left" vertical="center"/>
      <protection locked="0"/>
    </xf>
    <xf numFmtId="0" fontId="11" fillId="0" borderId="0" xfId="7" applyBorder="1" applyAlignment="1" applyProtection="1">
      <alignment vertical="center"/>
      <protection locked="0"/>
    </xf>
    <xf numFmtId="0" fontId="8" fillId="2" borderId="9" xfId="4" applyFill="1" applyBorder="1">
      <alignment horizontal="center" vertical="center"/>
    </xf>
    <xf numFmtId="0" fontId="8" fillId="2" borderId="10" xfId="4" applyFill="1" applyBorder="1">
      <alignment horizontal="center" vertical="center"/>
    </xf>
    <xf numFmtId="9" fontId="10" fillId="0" borderId="6" xfId="6">
      <alignment horizontal="left" vertical="center" indent="2"/>
    </xf>
    <xf numFmtId="0" fontId="0" fillId="0" borderId="12" xfId="0" applyBorder="1"/>
    <xf numFmtId="0" fontId="0" fillId="0" borderId="13" xfId="0" applyBorder="1" applyAlignment="1" applyProtection="1">
      <alignment vertical="center"/>
      <protection locked="0"/>
    </xf>
    <xf numFmtId="0" fontId="5" fillId="0" borderId="0" xfId="3" applyAlignment="1">
      <alignment horizontal="left"/>
    </xf>
    <xf numFmtId="0" fontId="15" fillId="0" borderId="0" xfId="3" applyFont="1" applyAlignment="1">
      <alignment horizontal="left"/>
    </xf>
    <xf numFmtId="0" fontId="17" fillId="0" borderId="0" xfId="0" applyFont="1" applyAlignment="1">
      <alignment horizontal="center" vertical="center"/>
    </xf>
    <xf numFmtId="165" fontId="18" fillId="0" borderId="11" xfId="5" applyFont="1" applyBorder="1">
      <alignment horizontal="center" vertical="center"/>
    </xf>
    <xf numFmtId="9" fontId="19" fillId="0" borderId="12" xfId="6" applyFont="1" applyBorder="1">
      <alignment horizontal="left" vertical="center" indent="2"/>
    </xf>
    <xf numFmtId="0" fontId="7" fillId="2" borderId="2" xfId="0" applyFont="1" applyFill="1" applyBorder="1" applyAlignment="1" applyProtection="1">
      <alignment horizontal="center"/>
      <protection locked="0"/>
    </xf>
    <xf numFmtId="0" fontId="8" fillId="2" borderId="14" xfId="4" applyFill="1" applyBorder="1" applyAlignment="1">
      <alignment horizontal="center" vertical="center" wrapText="1"/>
    </xf>
    <xf numFmtId="0" fontId="12" fillId="0" borderId="8" xfId="7" applyFont="1" applyFill="1" applyBorder="1" applyAlignment="1" applyProtection="1">
      <alignment horizontal="left" vertical="center"/>
      <protection locked="0"/>
    </xf>
    <xf numFmtId="0" fontId="11" fillId="0" borderId="8" xfId="7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>
      <alignment horizontal="left" vertical="center" indent="1"/>
    </xf>
    <xf numFmtId="164" fontId="21" fillId="4" borderId="0" xfId="0" applyNumberFormat="1" applyFont="1" applyFill="1" applyAlignment="1">
      <alignment horizontal="right" vertical="center"/>
    </xf>
    <xf numFmtId="168" fontId="21" fillId="4" borderId="0" xfId="10" applyNumberFormat="1" applyFont="1" applyFill="1" applyBorder="1" applyAlignment="1">
      <alignment horizontal="center" vertical="center"/>
    </xf>
    <xf numFmtId="164" fontId="21" fillId="4" borderId="0" xfId="0" applyNumberFormat="1" applyFont="1" applyFill="1" applyAlignment="1">
      <alignment horizontal="center" vertical="center"/>
    </xf>
    <xf numFmtId="9" fontId="21" fillId="4" borderId="0" xfId="9" applyFont="1" applyFill="1" applyBorder="1" applyAlignment="1">
      <alignment horizontal="center" vertical="center"/>
    </xf>
    <xf numFmtId="164" fontId="21" fillId="4" borderId="0" xfId="0" applyNumberFormat="1" applyFont="1" applyFill="1" applyAlignment="1">
      <alignment horizontal="right" vertical="center" indent="1"/>
    </xf>
    <xf numFmtId="0" fontId="21" fillId="0" borderId="0" xfId="0" applyFont="1" applyAlignment="1">
      <alignment horizontal="left" vertical="center" indent="1"/>
    </xf>
    <xf numFmtId="164" fontId="21" fillId="0" borderId="0" xfId="0" applyNumberFormat="1" applyFont="1" applyAlignment="1">
      <alignment horizontal="right" vertical="center"/>
    </xf>
    <xf numFmtId="168" fontId="21" fillId="0" borderId="0" xfId="1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9" fontId="21" fillId="0" borderId="0" xfId="9" applyFont="1" applyBorder="1" applyAlignment="1">
      <alignment horizontal="center" vertical="center"/>
    </xf>
    <xf numFmtId="164" fontId="21" fillId="0" borderId="0" xfId="0" applyNumberFormat="1" applyFont="1" applyAlignment="1">
      <alignment horizontal="right" vertical="center" indent="1"/>
    </xf>
    <xf numFmtId="0" fontId="21" fillId="4" borderId="15" xfId="0" applyFont="1" applyFill="1" applyBorder="1" applyAlignment="1">
      <alignment horizontal="left" vertical="center" indent="1"/>
    </xf>
    <xf numFmtId="164" fontId="21" fillId="4" borderId="15" xfId="0" applyNumberFormat="1" applyFont="1" applyFill="1" applyBorder="1" applyAlignment="1">
      <alignment horizontal="right" vertical="center"/>
    </xf>
    <xf numFmtId="168" fontId="21" fillId="4" borderId="15" xfId="10" applyNumberFormat="1" applyFont="1" applyFill="1" applyBorder="1" applyAlignment="1">
      <alignment horizontal="center" vertical="center"/>
    </xf>
    <xf numFmtId="164" fontId="21" fillId="4" borderId="15" xfId="0" applyNumberFormat="1" applyFont="1" applyFill="1" applyBorder="1" applyAlignment="1">
      <alignment horizontal="center" vertical="center"/>
    </xf>
    <xf numFmtId="9" fontId="21" fillId="4" borderId="15" xfId="9" applyFont="1" applyFill="1" applyBorder="1" applyAlignment="1">
      <alignment horizontal="center" vertical="center"/>
    </xf>
    <xf numFmtId="164" fontId="21" fillId="4" borderId="15" xfId="0" applyNumberFormat="1" applyFont="1" applyFill="1" applyBorder="1" applyAlignment="1">
      <alignment horizontal="right" vertical="center" indent="1"/>
    </xf>
    <xf numFmtId="0" fontId="7" fillId="2" borderId="16" xfId="0" applyFont="1" applyFill="1" applyBorder="1" applyAlignment="1">
      <alignment horizontal="left" vertical="center" indent="1"/>
    </xf>
    <xf numFmtId="0" fontId="22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left" vertical="center" indent="1"/>
    </xf>
    <xf numFmtId="164" fontId="21" fillId="4" borderId="16" xfId="0" applyNumberFormat="1" applyFont="1" applyFill="1" applyBorder="1" applyAlignment="1">
      <alignment horizontal="right" vertical="center"/>
    </xf>
    <xf numFmtId="168" fontId="21" fillId="4" borderId="16" xfId="10" applyNumberFormat="1" applyFont="1" applyFill="1" applyBorder="1" applyAlignment="1">
      <alignment horizontal="center" vertical="center"/>
    </xf>
    <xf numFmtId="164" fontId="21" fillId="4" borderId="16" xfId="0" applyNumberFormat="1" applyFont="1" applyFill="1" applyBorder="1" applyAlignment="1">
      <alignment horizontal="center" vertical="center"/>
    </xf>
    <xf numFmtId="9" fontId="21" fillId="4" borderId="16" xfId="9" applyFont="1" applyFill="1" applyBorder="1" applyAlignment="1">
      <alignment horizontal="center" vertical="center"/>
    </xf>
    <xf numFmtId="164" fontId="21" fillId="4" borderId="16" xfId="0" applyNumberFormat="1" applyFont="1" applyFill="1" applyBorder="1" applyAlignment="1">
      <alignment horizontal="right" vertical="center" indent="1"/>
    </xf>
    <xf numFmtId="0" fontId="20" fillId="2" borderId="0" xfId="0" applyFont="1" applyFill="1" applyAlignment="1">
      <alignment horizontal="center"/>
    </xf>
    <xf numFmtId="166" fontId="0" fillId="0" borderId="0" xfId="8" applyNumberFormat="1" applyFont="1" applyFill="1"/>
    <xf numFmtId="167" fontId="0" fillId="0" borderId="0" xfId="9" applyNumberFormat="1" applyFont="1" applyFill="1"/>
    <xf numFmtId="168" fontId="0" fillId="0" borderId="0" xfId="0" applyNumberForma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top"/>
    </xf>
  </cellXfs>
  <cellStyles count="11">
    <cellStyle name="Hiperlink" xfId="3" builtinId="8"/>
    <cellStyle name="Key Metric Header" xfId="4" xr:uid="{00000000-0005-0000-0000-000001000000}"/>
    <cellStyle name="Key Metric Percentage" xfId="6" xr:uid="{00000000-0005-0000-0000-000002000000}"/>
    <cellStyle name="Key Metric Value" xfId="5" xr:uid="{00000000-0005-0000-0000-000003000000}"/>
    <cellStyle name="Moeda" xfId="10" builtinId="4"/>
    <cellStyle name="Normal" xfId="0" builtinId="0"/>
    <cellStyle name="Porcentagem" xfId="9" builtinId="5"/>
    <cellStyle name="Título" xfId="1" builtinId="15"/>
    <cellStyle name="Título 1" xfId="7" builtinId="16"/>
    <cellStyle name="Título 3" xfId="2" builtinId="18"/>
    <cellStyle name="Vírgula" xfId="8" builtinId="3"/>
  </cellStyles>
  <dxfs count="57"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0" hidden="0"/>
    </dxf>
    <dxf>
      <border outline="0">
        <top style="thin">
          <color theme="0" tint="-0.14996795556505021"/>
        </top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206B3F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167" formatCode="0.0%"/>
      <fill>
        <patternFill patternType="none">
          <fgColor indexed="64"/>
          <bgColor auto="1"/>
        </patternFill>
      </fill>
    </dxf>
    <dxf>
      <numFmt numFmtId="167" formatCode="0.0%"/>
      <fill>
        <patternFill patternType="none">
          <fgColor indexed="64"/>
          <bgColor auto="1"/>
        </patternFill>
      </fill>
    </dxf>
    <dxf>
      <numFmt numFmtId="167" formatCode="0.0%"/>
      <fill>
        <patternFill patternType="none">
          <fgColor indexed="64"/>
          <bgColor auto="1"/>
        </patternFill>
      </fill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rgb="FF206B3F"/>
        </patternFill>
      </fill>
      <alignment horizontal="center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numFmt numFmtId="166" formatCode="_-* #,##0_-;\-* #,##0_-;_-* &quot;-&quot;??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rgb="FF206B3F"/>
        </patternFill>
      </fill>
      <alignment horizontal="center" vertical="bottom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0" hidden="0"/>
    </dxf>
    <dxf>
      <border outline="0">
        <top style="thin">
          <color theme="0" tint="-0.14996795556505021"/>
        </top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206B3F"/>
        </patternFill>
      </fill>
      <alignment horizontal="general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206B3F"/>
      <color rgb="FFA9E5C1"/>
      <color rgb="FF206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conomiacomexcel/?ref=bookmarks" TargetMode="External"/><Relationship Id="rId3" Type="http://schemas.openxmlformats.org/officeDocument/2006/relationships/hyperlink" Target="https://br.linkedin.com/company/economiacomexcel" TargetMode="External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hyperlink" Target="https://www.youtube.com/channel/UCo9aZwrYaQ6lx5EvfuqC_Ng" TargetMode="External"/><Relationship Id="rId6" Type="http://schemas.openxmlformats.org/officeDocument/2006/relationships/hyperlink" Target="https://economiacomexcel.wixsite.com/excel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openxmlformats.org/officeDocument/2006/relationships/hyperlink" Target="https://www.instagram.com/economiacomexcel/" TargetMode="External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56012</xdr:colOff>
      <xdr:row>3</xdr:row>
      <xdr:rowOff>0</xdr:rowOff>
    </xdr:from>
    <xdr:to>
      <xdr:col>1</xdr:col>
      <xdr:colOff>964902</xdr:colOff>
      <xdr:row>6</xdr:row>
      <xdr:rowOff>97275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F123A-8E2A-446E-BBAD-8ADDAB3CC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22" y="1054100"/>
          <a:ext cx="908890" cy="828795"/>
        </a:xfrm>
        <a:prstGeom prst="rect">
          <a:avLst/>
        </a:prstGeom>
      </xdr:spPr>
    </xdr:pic>
    <xdr:clientData/>
  </xdr:twoCellAnchor>
  <xdr:twoCellAnchor editAs="oneCell">
    <xdr:from>
      <xdr:col>3</xdr:col>
      <xdr:colOff>7277</xdr:colOff>
      <xdr:row>3</xdr:row>
      <xdr:rowOff>0</xdr:rowOff>
    </xdr:from>
    <xdr:to>
      <xdr:col>4</xdr:col>
      <xdr:colOff>78288</xdr:colOff>
      <xdr:row>6</xdr:row>
      <xdr:rowOff>134620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2669DD-5F5A-4EB4-A4BD-8877EDFB8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07" y="1054100"/>
          <a:ext cx="939691" cy="86614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5</xdr:row>
      <xdr:rowOff>214173</xdr:rowOff>
    </xdr:from>
    <xdr:to>
      <xdr:col>6</xdr:col>
      <xdr:colOff>650239</xdr:colOff>
      <xdr:row>7</xdr:row>
      <xdr:rowOff>103505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0D38A1-657F-41D2-BC16-254A507C3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" t="7588" r="7725" b="7906"/>
        <a:stretch/>
      </xdr:blipFill>
      <xdr:spPr>
        <a:xfrm>
          <a:off x="4821555" y="1753413"/>
          <a:ext cx="564514" cy="377012"/>
        </a:xfrm>
        <a:prstGeom prst="rect">
          <a:avLst/>
        </a:prstGeom>
      </xdr:spPr>
    </xdr:pic>
    <xdr:clientData/>
  </xdr:twoCellAnchor>
  <xdr:twoCellAnchor editAs="oneCell">
    <xdr:from>
      <xdr:col>6</xdr:col>
      <xdr:colOff>72614</xdr:colOff>
      <xdr:row>2</xdr:row>
      <xdr:rowOff>161290</xdr:rowOff>
    </xdr:from>
    <xdr:to>
      <xdr:col>6</xdr:col>
      <xdr:colOff>681990</xdr:colOff>
      <xdr:row>5</xdr:row>
      <xdr:rowOff>66674</xdr:rowOff>
    </xdr:to>
    <xdr:pic>
      <xdr:nvPicPr>
        <xdr:cNvPr id="5" name="Imagem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D0D186-001E-4F06-B3BE-61B3A71BB2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2667" r="3000" b="3333"/>
        <a:stretch/>
      </xdr:blipFill>
      <xdr:spPr>
        <a:xfrm>
          <a:off x="4809714" y="1017270"/>
          <a:ext cx="609376" cy="591184"/>
        </a:xfrm>
        <a:prstGeom prst="rect">
          <a:avLst/>
        </a:prstGeom>
      </xdr:spPr>
    </xdr:pic>
    <xdr:clientData/>
  </xdr:twoCellAnchor>
  <xdr:twoCellAnchor editAs="oneCell">
    <xdr:from>
      <xdr:col>4</xdr:col>
      <xdr:colOff>95942</xdr:colOff>
      <xdr:row>3</xdr:row>
      <xdr:rowOff>0</xdr:rowOff>
    </xdr:from>
    <xdr:to>
      <xdr:col>5</xdr:col>
      <xdr:colOff>114562</xdr:colOff>
      <xdr:row>6</xdr:row>
      <xdr:rowOff>135842</xdr:rowOff>
    </xdr:to>
    <xdr:pic>
      <xdr:nvPicPr>
        <xdr:cNvPr id="6" name="Imagem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3DE111B-98D2-4C5B-ABF8-662D31263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632" y="1054100"/>
          <a:ext cx="887300" cy="867362"/>
        </a:xfrm>
        <a:prstGeom prst="rect">
          <a:avLst/>
        </a:prstGeom>
      </xdr:spPr>
    </xdr:pic>
    <xdr:clientData/>
  </xdr:twoCellAnchor>
  <xdr:twoCellAnchor editAs="oneCell">
    <xdr:from>
      <xdr:col>1</xdr:col>
      <xdr:colOff>994305</xdr:colOff>
      <xdr:row>2</xdr:row>
      <xdr:rowOff>186690</xdr:rowOff>
    </xdr:from>
    <xdr:to>
      <xdr:col>2</xdr:col>
      <xdr:colOff>834685</xdr:colOff>
      <xdr:row>6</xdr:row>
      <xdr:rowOff>133608</xdr:rowOff>
    </xdr:to>
    <xdr:pic>
      <xdr:nvPicPr>
        <xdr:cNvPr id="7" name="Imagem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67D35BD-9CE4-43E2-8A3F-EC007C97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855" y="1043940"/>
          <a:ext cx="869080" cy="87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80010</xdr:colOff>
      <xdr:row>0</xdr:row>
      <xdr:rowOff>116840</xdr:rowOff>
    </xdr:from>
    <xdr:to>
      <xdr:col>2</xdr:col>
      <xdr:colOff>843690</xdr:colOff>
      <xdr:row>0</xdr:row>
      <xdr:rowOff>612365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9C4E2BD-B37C-4ACE-961B-D63F1BE51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" y="116840"/>
          <a:ext cx="1792380" cy="495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ed28f9ebe4d9ebd/Documents/1.%20Economia%20com%20Excel/V&#237;deo%20Aulas_Planilhas/Modelos%20de%20Dashboards/EcE_Infogr&#225;fico%20Popula&#231;&#227;o%20no%20Brasil.xlsx" TargetMode="External"/><Relationship Id="rId1" Type="http://schemas.openxmlformats.org/officeDocument/2006/relationships/externalLinkPath" Target="EcE_Infogr&#225;fico%20Popula&#231;&#227;o%20no%20Bras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gráficos"/>
      <sheetName val="Dados1"/>
      <sheetName val="Dados2"/>
      <sheetName val="Referências"/>
      <sheetName val="Sobre"/>
    </sheetNames>
    <sheetDataSet>
      <sheetData sheetId="0"/>
      <sheetData sheetId="1">
        <row r="89">
          <cell r="B89">
            <v>2000</v>
          </cell>
          <cell r="C89">
            <v>2001</v>
          </cell>
          <cell r="D89">
            <v>2002</v>
          </cell>
          <cell r="E89">
            <v>2003</v>
          </cell>
          <cell r="F89">
            <v>2004</v>
          </cell>
          <cell r="G89">
            <v>2005</v>
          </cell>
          <cell r="H89">
            <v>2006</v>
          </cell>
          <cell r="I89">
            <v>2007</v>
          </cell>
          <cell r="J89">
            <v>2008</v>
          </cell>
          <cell r="K89">
            <v>2009</v>
          </cell>
          <cell r="L89">
            <v>2010</v>
          </cell>
          <cell r="M89">
            <v>2011</v>
          </cell>
          <cell r="N89">
            <v>2012</v>
          </cell>
          <cell r="O89">
            <v>2013</v>
          </cell>
          <cell r="P89">
            <v>2014</v>
          </cell>
          <cell r="Q89">
            <v>2015</v>
          </cell>
          <cell r="R89">
            <v>2016</v>
          </cell>
          <cell r="S89">
            <v>2017</v>
          </cell>
          <cell r="T89">
            <v>2018</v>
          </cell>
          <cell r="U89">
            <v>2019</v>
          </cell>
          <cell r="V89">
            <v>2020</v>
          </cell>
          <cell r="W89">
            <v>2021</v>
          </cell>
          <cell r="X89">
            <v>2022</v>
          </cell>
          <cell r="Y89">
            <v>2023</v>
          </cell>
          <cell r="Z89">
            <v>2024</v>
          </cell>
          <cell r="AA89">
            <v>2025</v>
          </cell>
          <cell r="AB89">
            <v>2026</v>
          </cell>
          <cell r="AC89">
            <v>2027</v>
          </cell>
          <cell r="AD89">
            <v>2028</v>
          </cell>
          <cell r="AE89">
            <v>2029</v>
          </cell>
          <cell r="AF89">
            <v>2030</v>
          </cell>
          <cell r="AG89">
            <v>2031</v>
          </cell>
          <cell r="AH89">
            <v>2032</v>
          </cell>
          <cell r="AI89">
            <v>2033</v>
          </cell>
          <cell r="AJ89">
            <v>2034</v>
          </cell>
          <cell r="AK89">
            <v>2035</v>
          </cell>
          <cell r="AL89">
            <v>2036</v>
          </cell>
          <cell r="AM89">
            <v>2037</v>
          </cell>
          <cell r="AN89">
            <v>2038</v>
          </cell>
          <cell r="AO89">
            <v>2039</v>
          </cell>
          <cell r="AP89">
            <v>2040</v>
          </cell>
          <cell r="AQ89">
            <v>2041</v>
          </cell>
          <cell r="AR89">
            <v>2042</v>
          </cell>
          <cell r="AS89">
            <v>2043</v>
          </cell>
          <cell r="AT89">
            <v>2044</v>
          </cell>
          <cell r="AU89">
            <v>2045</v>
          </cell>
          <cell r="AV89">
            <v>2046</v>
          </cell>
          <cell r="AW89">
            <v>2047</v>
          </cell>
          <cell r="AX89">
            <v>2048</v>
          </cell>
          <cell r="AY89">
            <v>2049</v>
          </cell>
          <cell r="AZ89">
            <v>2050</v>
          </cell>
          <cell r="BA89">
            <v>2051</v>
          </cell>
          <cell r="BB89">
            <v>2052</v>
          </cell>
          <cell r="BC89">
            <v>2053</v>
          </cell>
          <cell r="BD89">
            <v>2054</v>
          </cell>
          <cell r="BE89">
            <v>2055</v>
          </cell>
          <cell r="BF89">
            <v>2056</v>
          </cell>
          <cell r="BG89">
            <v>2057</v>
          </cell>
          <cell r="BH89">
            <v>2058</v>
          </cell>
          <cell r="BI89">
            <v>2059</v>
          </cell>
          <cell r="BJ89">
            <v>2060</v>
          </cell>
        </row>
        <row r="90">
          <cell r="B90">
            <v>86169657</v>
          </cell>
          <cell r="C90">
            <v>87336165</v>
          </cell>
          <cell r="D90">
            <v>88480530</v>
          </cell>
          <cell r="E90">
            <v>89601782</v>
          </cell>
          <cell r="F90">
            <v>90698483</v>
          </cell>
          <cell r="G90">
            <v>91769282</v>
          </cell>
          <cell r="H90">
            <v>92813167</v>
          </cell>
          <cell r="I90">
            <v>93829262</v>
          </cell>
          <cell r="J90">
            <v>94816963</v>
          </cell>
          <cell r="K90">
            <v>95776055</v>
          </cell>
          <cell r="L90">
            <v>96706703</v>
          </cell>
          <cell r="M90">
            <v>97610297</v>
          </cell>
          <cell r="N90">
            <v>98487258</v>
          </cell>
          <cell r="O90">
            <v>99336858</v>
          </cell>
          <cell r="P90">
            <v>100159507</v>
          </cell>
          <cell r="Q90">
            <v>100955522</v>
          </cell>
          <cell r="R90">
            <v>101726102</v>
          </cell>
          <cell r="S90">
            <v>102471274</v>
          </cell>
          <cell r="T90">
            <v>103189829</v>
          </cell>
          <cell r="U90">
            <v>103881681</v>
          </cell>
          <cell r="V90">
            <v>104546709</v>
          </cell>
          <cell r="W90">
            <v>105183853</v>
          </cell>
          <cell r="X90">
            <v>105792687</v>
          </cell>
          <cell r="Y90">
            <v>106373562</v>
          </cell>
          <cell r="Z90">
            <v>106926006</v>
          </cell>
          <cell r="AA90">
            <v>107449726</v>
          </cell>
          <cell r="AB90">
            <v>107944653</v>
          </cell>
          <cell r="AC90">
            <v>108410458</v>
          </cell>
          <cell r="AD90">
            <v>108846637</v>
          </cell>
          <cell r="AE90">
            <v>109252781</v>
          </cell>
          <cell r="AF90">
            <v>109628293</v>
          </cell>
          <cell r="AG90">
            <v>109973545</v>
          </cell>
          <cell r="AH90">
            <v>110291279</v>
          </cell>
          <cell r="AI90">
            <v>110580270</v>
          </cell>
          <cell r="AJ90">
            <v>110839481</v>
          </cell>
          <cell r="AK90">
            <v>111067779</v>
          </cell>
          <cell r="AL90">
            <v>111264145</v>
          </cell>
          <cell r="AM90">
            <v>111427670</v>
          </cell>
          <cell r="AN90">
            <v>111557573</v>
          </cell>
          <cell r="AO90">
            <v>111653523</v>
          </cell>
          <cell r="AP90">
            <v>111715186</v>
          </cell>
          <cell r="AQ90">
            <v>111742097</v>
          </cell>
          <cell r="AR90">
            <v>111734134</v>
          </cell>
          <cell r="AS90">
            <v>111691455</v>
          </cell>
          <cell r="AT90">
            <v>111614261</v>
          </cell>
          <cell r="AU90">
            <v>111502896</v>
          </cell>
          <cell r="AV90">
            <v>111357593</v>
          </cell>
          <cell r="AW90">
            <v>111178810</v>
          </cell>
          <cell r="AX90">
            <v>110967211</v>
          </cell>
          <cell r="AY90">
            <v>110723325</v>
          </cell>
          <cell r="AZ90">
            <v>110447804</v>
          </cell>
          <cell r="BA90">
            <v>110141324</v>
          </cell>
          <cell r="BB90">
            <v>109804395</v>
          </cell>
          <cell r="BC90">
            <v>109437771</v>
          </cell>
          <cell r="BD90">
            <v>109042173</v>
          </cell>
          <cell r="BE90">
            <v>108618267</v>
          </cell>
          <cell r="BF90">
            <v>108166899</v>
          </cell>
          <cell r="BG90">
            <v>107688801</v>
          </cell>
          <cell r="BH90">
            <v>107184648</v>
          </cell>
          <cell r="BI90">
            <v>106655130</v>
          </cell>
          <cell r="BJ90">
            <v>106100861</v>
          </cell>
        </row>
        <row r="91">
          <cell r="B91">
            <v>8822519</v>
          </cell>
          <cell r="C91">
            <v>8835314</v>
          </cell>
          <cell r="D91">
            <v>8825999</v>
          </cell>
          <cell r="E91">
            <v>8793911</v>
          </cell>
          <cell r="F91">
            <v>8738757</v>
          </cell>
          <cell r="G91">
            <v>8665669</v>
          </cell>
          <cell r="H91">
            <v>8552332</v>
          </cell>
          <cell r="I91">
            <v>8436921</v>
          </cell>
          <cell r="J91">
            <v>8319655</v>
          </cell>
          <cell r="K91">
            <v>8201738</v>
          </cell>
          <cell r="L91">
            <v>8084544</v>
          </cell>
          <cell r="M91">
            <v>7968967</v>
          </cell>
          <cell r="N91">
            <v>7855783</v>
          </cell>
          <cell r="O91">
            <v>7745875</v>
          </cell>
          <cell r="P91">
            <v>7639836</v>
          </cell>
          <cell r="Q91">
            <v>7538055</v>
          </cell>
          <cell r="R91">
            <v>7440345</v>
          </cell>
          <cell r="S91">
            <v>7346412</v>
          </cell>
          <cell r="T91">
            <v>7255932</v>
          </cell>
          <cell r="U91">
            <v>7168551</v>
          </cell>
          <cell r="V91">
            <v>7083953</v>
          </cell>
          <cell r="W91">
            <v>7002050</v>
          </cell>
          <cell r="X91">
            <v>6922558</v>
          </cell>
          <cell r="Y91">
            <v>6844940</v>
          </cell>
          <cell r="Z91">
            <v>6768835</v>
          </cell>
          <cell r="AA91">
            <v>6694045</v>
          </cell>
          <cell r="AB91">
            <v>6620462</v>
          </cell>
          <cell r="AC91">
            <v>6548189</v>
          </cell>
          <cell r="AD91">
            <v>6477460</v>
          </cell>
          <cell r="AE91">
            <v>6408283</v>
          </cell>
          <cell r="AF91">
            <v>6340468</v>
          </cell>
          <cell r="AG91">
            <v>6275707</v>
          </cell>
          <cell r="AH91">
            <v>6215596</v>
          </cell>
          <cell r="AI91">
            <v>6159266</v>
          </cell>
          <cell r="AJ91">
            <v>6105918</v>
          </cell>
          <cell r="AK91">
            <v>6053994</v>
          </cell>
          <cell r="AL91">
            <v>6002256</v>
          </cell>
          <cell r="AM91">
            <v>5947420</v>
          </cell>
          <cell r="AN91">
            <v>5889767</v>
          </cell>
          <cell r="AO91">
            <v>5829611</v>
          </cell>
          <cell r="AP91">
            <v>5767316</v>
          </cell>
          <cell r="AQ91">
            <v>5703238</v>
          </cell>
          <cell r="AR91">
            <v>5637758</v>
          </cell>
          <cell r="AS91">
            <v>5571322</v>
          </cell>
          <cell r="AT91">
            <v>5504378</v>
          </cell>
          <cell r="AU91">
            <v>5437357</v>
          </cell>
          <cell r="AV91">
            <v>5370764</v>
          </cell>
          <cell r="AW91">
            <v>5305013</v>
          </cell>
          <cell r="AX91">
            <v>5240325</v>
          </cell>
          <cell r="AY91">
            <v>5176890</v>
          </cell>
          <cell r="AZ91">
            <v>5114852</v>
          </cell>
          <cell r="BA91">
            <v>5054357</v>
          </cell>
          <cell r="BB91">
            <v>4995473</v>
          </cell>
          <cell r="BC91">
            <v>4938155</v>
          </cell>
          <cell r="BD91">
            <v>4882343</v>
          </cell>
          <cell r="BE91">
            <v>4827957</v>
          </cell>
          <cell r="BF91">
            <v>4774911</v>
          </cell>
          <cell r="BG91">
            <v>4723092</v>
          </cell>
          <cell r="BH91">
            <v>4672377</v>
          </cell>
          <cell r="BI91">
            <v>4622648</v>
          </cell>
          <cell r="BJ91">
            <v>4573803</v>
          </cell>
        </row>
        <row r="92">
          <cell r="B92">
            <v>8786527</v>
          </cell>
          <cell r="C92">
            <v>8777107</v>
          </cell>
          <cell r="D92">
            <v>8772630</v>
          </cell>
          <cell r="E92">
            <v>8772501</v>
          </cell>
          <cell r="F92">
            <v>8775072</v>
          </cell>
          <cell r="G92">
            <v>8773343</v>
          </cell>
          <cell r="H92">
            <v>8788580</v>
          </cell>
          <cell r="I92">
            <v>8781991</v>
          </cell>
          <cell r="J92">
            <v>8752834</v>
          </cell>
          <cell r="K92">
            <v>8700739</v>
          </cell>
          <cell r="L92">
            <v>8630809</v>
          </cell>
          <cell r="M92">
            <v>8520795</v>
          </cell>
          <cell r="N92">
            <v>8408609</v>
          </cell>
          <cell r="O92">
            <v>8294199</v>
          </cell>
          <cell r="P92">
            <v>8178587</v>
          </cell>
          <cell r="Q92">
            <v>8062852</v>
          </cell>
          <cell r="R92">
            <v>7948370</v>
          </cell>
          <cell r="S92">
            <v>7836274</v>
          </cell>
          <cell r="T92">
            <v>7727362</v>
          </cell>
          <cell r="U92">
            <v>7622248</v>
          </cell>
          <cell r="V92">
            <v>7521305</v>
          </cell>
          <cell r="W92">
            <v>7424232</v>
          </cell>
          <cell r="X92">
            <v>7330826</v>
          </cell>
          <cell r="Y92">
            <v>7240865</v>
          </cell>
          <cell r="Z92">
            <v>7154005</v>
          </cell>
          <cell r="AA92">
            <v>7069933</v>
          </cell>
          <cell r="AB92">
            <v>6988558</v>
          </cell>
          <cell r="AC92">
            <v>6909558</v>
          </cell>
          <cell r="AD92">
            <v>6832402</v>
          </cell>
          <cell r="AE92">
            <v>6756726</v>
          </cell>
          <cell r="AF92">
            <v>6682334</v>
          </cell>
          <cell r="AG92">
            <v>6608980</v>
          </cell>
          <cell r="AH92">
            <v>6536930</v>
          </cell>
          <cell r="AI92">
            <v>6466410</v>
          </cell>
          <cell r="AJ92">
            <v>6397453</v>
          </cell>
          <cell r="AK92">
            <v>6330695</v>
          </cell>
          <cell r="AL92">
            <v>6266228</v>
          </cell>
          <cell r="AM92">
            <v>6206397</v>
          </cell>
          <cell r="AN92">
            <v>6150309</v>
          </cell>
          <cell r="AO92">
            <v>6097166</v>
          </cell>
          <cell r="AP92">
            <v>6045460</v>
          </cell>
          <cell r="AQ92">
            <v>5993937</v>
          </cell>
          <cell r="AR92">
            <v>5939303</v>
          </cell>
          <cell r="AS92">
            <v>5881867</v>
          </cell>
          <cell r="AT92">
            <v>5821931</v>
          </cell>
          <cell r="AU92">
            <v>5759827</v>
          </cell>
          <cell r="AV92">
            <v>5695926</v>
          </cell>
          <cell r="AW92">
            <v>5630607</v>
          </cell>
          <cell r="AX92">
            <v>5564346</v>
          </cell>
          <cell r="AY92">
            <v>5497588</v>
          </cell>
          <cell r="AZ92">
            <v>5430737</v>
          </cell>
          <cell r="BA92">
            <v>5364298</v>
          </cell>
          <cell r="BB92">
            <v>5298686</v>
          </cell>
          <cell r="BC92">
            <v>5234122</v>
          </cell>
          <cell r="BD92">
            <v>5170831</v>
          </cell>
          <cell r="BE92">
            <v>5108948</v>
          </cell>
          <cell r="BF92">
            <v>5048590</v>
          </cell>
          <cell r="BG92">
            <v>4989829</v>
          </cell>
          <cell r="BH92">
            <v>4932618</v>
          </cell>
          <cell r="BI92">
            <v>4876898</v>
          </cell>
          <cell r="BJ92">
            <v>4822602</v>
          </cell>
        </row>
        <row r="93">
          <cell r="B93">
            <v>8903808</v>
          </cell>
          <cell r="C93">
            <v>8846059</v>
          </cell>
          <cell r="D93">
            <v>8810013</v>
          </cell>
          <cell r="E93">
            <v>8791274</v>
          </cell>
          <cell r="F93">
            <v>8778937</v>
          </cell>
          <cell r="G93">
            <v>8766463</v>
          </cell>
          <cell r="H93">
            <v>8757565</v>
          </cell>
          <cell r="I93">
            <v>8753572</v>
          </cell>
          <cell r="J93">
            <v>8753901</v>
          </cell>
          <cell r="K93">
            <v>8756910</v>
          </cell>
          <cell r="L93">
            <v>8755622</v>
          </cell>
          <cell r="M93">
            <v>8771349</v>
          </cell>
          <cell r="N93">
            <v>8765388</v>
          </cell>
          <cell r="O93">
            <v>8736869</v>
          </cell>
          <cell r="P93">
            <v>8685434</v>
          </cell>
          <cell r="Q93">
            <v>8616189</v>
          </cell>
          <cell r="R93">
            <v>8506920</v>
          </cell>
          <cell r="S93">
            <v>8395463</v>
          </cell>
          <cell r="T93">
            <v>8281774</v>
          </cell>
          <cell r="U93">
            <v>8166872</v>
          </cell>
          <cell r="V93">
            <v>8051817</v>
          </cell>
          <cell r="W93">
            <v>7937803</v>
          </cell>
          <cell r="X93">
            <v>7825955</v>
          </cell>
          <cell r="Y93">
            <v>7717284</v>
          </cell>
          <cell r="Z93">
            <v>7612384</v>
          </cell>
          <cell r="AA93">
            <v>7511646</v>
          </cell>
          <cell r="AB93">
            <v>7414838</v>
          </cell>
          <cell r="AC93">
            <v>7321746</v>
          </cell>
          <cell r="AD93">
            <v>7232081</v>
          </cell>
          <cell r="AE93">
            <v>7145521</v>
          </cell>
          <cell r="AF93">
            <v>7061730</v>
          </cell>
          <cell r="AG93">
            <v>6980452</v>
          </cell>
          <cell r="AH93">
            <v>6901549</v>
          </cell>
          <cell r="AI93">
            <v>6824467</v>
          </cell>
          <cell r="AJ93">
            <v>6748860</v>
          </cell>
          <cell r="AK93">
            <v>6674535</v>
          </cell>
          <cell r="AL93">
            <v>6601411</v>
          </cell>
          <cell r="AM93">
            <v>6529574</v>
          </cell>
          <cell r="AN93">
            <v>6459262</v>
          </cell>
          <cell r="AO93">
            <v>6390510</v>
          </cell>
          <cell r="AP93">
            <v>6323938</v>
          </cell>
          <cell r="AQ93">
            <v>6259653</v>
          </cell>
          <cell r="AR93">
            <v>6199983</v>
          </cell>
          <cell r="AS93">
            <v>6144038</v>
          </cell>
          <cell r="AT93">
            <v>6091065</v>
          </cell>
          <cell r="AU93">
            <v>6039525</v>
          </cell>
          <cell r="AV93">
            <v>5988124</v>
          </cell>
          <cell r="AW93">
            <v>5933615</v>
          </cell>
          <cell r="AX93">
            <v>5876305</v>
          </cell>
          <cell r="AY93">
            <v>5816485</v>
          </cell>
          <cell r="AZ93">
            <v>5754494</v>
          </cell>
          <cell r="BA93">
            <v>5690710</v>
          </cell>
          <cell r="BB93">
            <v>5625509</v>
          </cell>
          <cell r="BC93">
            <v>5559362</v>
          </cell>
          <cell r="BD93">
            <v>5492707</v>
          </cell>
          <cell r="BE93">
            <v>5425958</v>
          </cell>
          <cell r="BF93">
            <v>5359621</v>
          </cell>
          <cell r="BG93">
            <v>5294110</v>
          </cell>
          <cell r="BH93">
            <v>5229671</v>
          </cell>
          <cell r="BI93">
            <v>5166503</v>
          </cell>
          <cell r="BJ93">
            <v>5104700</v>
          </cell>
        </row>
        <row r="94">
          <cell r="B94">
            <v>9176873</v>
          </cell>
          <cell r="C94">
            <v>9188514</v>
          </cell>
          <cell r="D94">
            <v>9131405</v>
          </cell>
          <cell r="E94">
            <v>9030993</v>
          </cell>
          <cell r="F94">
            <v>8928799</v>
          </cell>
          <cell r="G94">
            <v>8851716</v>
          </cell>
          <cell r="H94">
            <v>8794793</v>
          </cell>
          <cell r="I94">
            <v>8759269</v>
          </cell>
          <cell r="J94">
            <v>8740804</v>
          </cell>
          <cell r="K94">
            <v>8728605</v>
          </cell>
          <cell r="L94">
            <v>8716209</v>
          </cell>
          <cell r="M94">
            <v>8707666</v>
          </cell>
          <cell r="N94">
            <v>8704469</v>
          </cell>
          <cell r="O94">
            <v>8705845</v>
          </cell>
          <cell r="P94">
            <v>8710088</v>
          </cell>
          <cell r="Q94">
            <v>8710123</v>
          </cell>
          <cell r="R94">
            <v>8727113</v>
          </cell>
          <cell r="S94">
            <v>8722384</v>
          </cell>
          <cell r="T94">
            <v>8695133</v>
          </cell>
          <cell r="U94">
            <v>8645006</v>
          </cell>
          <cell r="V94">
            <v>8577057</v>
          </cell>
          <cell r="W94">
            <v>8469152</v>
          </cell>
          <cell r="X94">
            <v>8358850</v>
          </cell>
          <cell r="Y94">
            <v>8246276</v>
          </cell>
          <cell r="Z94">
            <v>8132453</v>
          </cell>
          <cell r="AA94">
            <v>8018431</v>
          </cell>
          <cell r="AB94">
            <v>7905491</v>
          </cell>
          <cell r="AC94">
            <v>7794744</v>
          </cell>
          <cell r="AD94">
            <v>7687141</v>
          </cell>
          <cell r="AE94">
            <v>7583257</v>
          </cell>
          <cell r="AF94">
            <v>7483464</v>
          </cell>
          <cell r="AG94">
            <v>7387420</v>
          </cell>
          <cell r="AH94">
            <v>7295073</v>
          </cell>
          <cell r="AI94">
            <v>7206102</v>
          </cell>
          <cell r="AJ94">
            <v>7120173</v>
          </cell>
          <cell r="AK94">
            <v>7036981</v>
          </cell>
          <cell r="AL94">
            <v>6956425</v>
          </cell>
          <cell r="AM94">
            <v>6878233</v>
          </cell>
          <cell r="AN94">
            <v>6801804</v>
          </cell>
          <cell r="AO94">
            <v>6726806</v>
          </cell>
          <cell r="AP94">
            <v>6653051</v>
          </cell>
          <cell r="AQ94">
            <v>6580475</v>
          </cell>
          <cell r="AR94">
            <v>6509161</v>
          </cell>
          <cell r="AS94">
            <v>6439394</v>
          </cell>
          <cell r="AT94">
            <v>6371162</v>
          </cell>
          <cell r="AU94">
            <v>6305065</v>
          </cell>
          <cell r="AV94">
            <v>6241212</v>
          </cell>
          <cell r="AW94">
            <v>6181927</v>
          </cell>
          <cell r="AX94">
            <v>6126356</v>
          </cell>
          <cell r="AY94">
            <v>6073734</v>
          </cell>
          <cell r="AZ94">
            <v>6022518</v>
          </cell>
          <cell r="BA94">
            <v>5971443</v>
          </cell>
          <cell r="BB94">
            <v>5917277</v>
          </cell>
          <cell r="BC94">
            <v>5860297</v>
          </cell>
          <cell r="BD94">
            <v>5800792</v>
          </cell>
          <cell r="BE94">
            <v>5739133</v>
          </cell>
          <cell r="BF94">
            <v>5675665</v>
          </cell>
          <cell r="BG94">
            <v>5610774</v>
          </cell>
          <cell r="BH94">
            <v>5544931</v>
          </cell>
          <cell r="BI94">
            <v>5478547</v>
          </cell>
          <cell r="BJ94">
            <v>5412072</v>
          </cell>
        </row>
        <row r="95">
          <cell r="B95">
            <v>8250696</v>
          </cell>
          <cell r="C95">
            <v>8448735</v>
          </cell>
          <cell r="D95">
            <v>8655428</v>
          </cell>
          <cell r="E95">
            <v>8847769</v>
          </cell>
          <cell r="F95">
            <v>8992029</v>
          </cell>
          <cell r="G95">
            <v>9068600</v>
          </cell>
          <cell r="H95">
            <v>9080845</v>
          </cell>
          <cell r="I95">
            <v>9024955</v>
          </cell>
          <cell r="J95">
            <v>8926083</v>
          </cell>
          <cell r="K95">
            <v>8825286</v>
          </cell>
          <cell r="L95">
            <v>8749139</v>
          </cell>
          <cell r="M95">
            <v>8693202</v>
          </cell>
          <cell r="N95">
            <v>8659029</v>
          </cell>
          <cell r="O95">
            <v>8642183</v>
          </cell>
          <cell r="P95">
            <v>8631969</v>
          </cell>
          <cell r="Q95">
            <v>8622007</v>
          </cell>
          <cell r="R95">
            <v>8616044</v>
          </cell>
          <cell r="S95">
            <v>8615332</v>
          </cell>
          <cell r="T95">
            <v>8619040</v>
          </cell>
          <cell r="U95">
            <v>8625473</v>
          </cell>
          <cell r="V95">
            <v>8627654</v>
          </cell>
          <cell r="W95">
            <v>8646292</v>
          </cell>
          <cell r="X95">
            <v>8643065</v>
          </cell>
          <cell r="Y95">
            <v>8617406</v>
          </cell>
          <cell r="Z95">
            <v>8568967</v>
          </cell>
          <cell r="AA95">
            <v>8502771</v>
          </cell>
          <cell r="AB95">
            <v>8397076</v>
          </cell>
          <cell r="AC95">
            <v>8289015</v>
          </cell>
          <cell r="AD95">
            <v>8178645</v>
          </cell>
          <cell r="AE95">
            <v>8066994</v>
          </cell>
          <cell r="AF95">
            <v>7955073</v>
          </cell>
          <cell r="AG95">
            <v>7843950</v>
          </cell>
          <cell r="AH95">
            <v>7735016</v>
          </cell>
          <cell r="AI95">
            <v>7629170</v>
          </cell>
          <cell r="AJ95">
            <v>7526959</v>
          </cell>
          <cell r="AK95">
            <v>7428764</v>
          </cell>
          <cell r="AL95">
            <v>7334395</v>
          </cell>
          <cell r="AM95">
            <v>7243583</v>
          </cell>
          <cell r="AN95">
            <v>7156079</v>
          </cell>
          <cell r="AO95">
            <v>7071545</v>
          </cell>
          <cell r="AP95">
            <v>6989686</v>
          </cell>
          <cell r="AQ95">
            <v>6910393</v>
          </cell>
          <cell r="AR95">
            <v>6833374</v>
          </cell>
          <cell r="AS95">
            <v>6758061</v>
          </cell>
          <cell r="AT95">
            <v>6684147</v>
          </cell>
          <cell r="AU95">
            <v>6611434</v>
          </cell>
          <cell r="AV95">
            <v>6539844</v>
          </cell>
          <cell r="AW95">
            <v>6469458</v>
          </cell>
          <cell r="AX95">
            <v>6400592</v>
          </cell>
          <cell r="AY95">
            <v>6333191</v>
          </cell>
          <cell r="AZ95">
            <v>6267897</v>
          </cell>
          <cell r="BA95">
            <v>6204821</v>
          </cell>
          <cell r="BB95">
            <v>6146243</v>
          </cell>
          <cell r="BC95">
            <v>6091356</v>
          </cell>
          <cell r="BD95">
            <v>6039400</v>
          </cell>
          <cell r="BE95">
            <v>5988810</v>
          </cell>
          <cell r="BF95">
            <v>5938339</v>
          </cell>
          <cell r="BG95">
            <v>5884763</v>
          </cell>
          <cell r="BH95">
            <v>5828361</v>
          </cell>
          <cell r="BI95">
            <v>5769433</v>
          </cell>
          <cell r="BJ95">
            <v>5708334</v>
          </cell>
        </row>
        <row r="96">
          <cell r="B96">
            <v>7260478</v>
          </cell>
          <cell r="C96">
            <v>7402924</v>
          </cell>
          <cell r="D96">
            <v>7565420</v>
          </cell>
          <cell r="E96">
            <v>7744085</v>
          </cell>
          <cell r="F96">
            <v>7932957</v>
          </cell>
          <cell r="G96">
            <v>8125853</v>
          </cell>
          <cell r="H96">
            <v>8323066</v>
          </cell>
          <cell r="I96">
            <v>8528507</v>
          </cell>
          <cell r="J96">
            <v>8719503</v>
          </cell>
          <cell r="K96">
            <v>8862805</v>
          </cell>
          <cell r="L96">
            <v>8939151</v>
          </cell>
          <cell r="M96">
            <v>8952332</v>
          </cell>
          <cell r="N96">
            <v>8898828</v>
          </cell>
          <cell r="O96">
            <v>8803322</v>
          </cell>
          <cell r="P96">
            <v>8706325</v>
          </cell>
          <cell r="Q96">
            <v>8634055</v>
          </cell>
          <cell r="R96">
            <v>8581961</v>
          </cell>
          <cell r="S96">
            <v>8551296</v>
          </cell>
          <cell r="T96">
            <v>8537606</v>
          </cell>
          <cell r="U96">
            <v>8530327</v>
          </cell>
          <cell r="V96">
            <v>8523174</v>
          </cell>
          <cell r="W96">
            <v>8519537</v>
          </cell>
          <cell r="X96">
            <v>8520678</v>
          </cell>
          <cell r="Y96">
            <v>8526097</v>
          </cell>
          <cell r="Z96">
            <v>8534148</v>
          </cell>
          <cell r="AA96">
            <v>8537905</v>
          </cell>
          <cell r="AB96">
            <v>8557935</v>
          </cell>
          <cell r="AC96">
            <v>8556336</v>
          </cell>
          <cell r="AD96">
            <v>8532431</v>
          </cell>
          <cell r="AE96">
            <v>8485870</v>
          </cell>
          <cell r="AF96">
            <v>8421636</v>
          </cell>
          <cell r="AG96">
            <v>8317979</v>
          </cell>
          <cell r="AH96">
            <v>8212021</v>
          </cell>
          <cell r="AI96">
            <v>8103787</v>
          </cell>
          <cell r="AJ96">
            <v>7994269</v>
          </cell>
          <cell r="AK96">
            <v>7884437</v>
          </cell>
          <cell r="AL96">
            <v>7775560</v>
          </cell>
          <cell r="AM96">
            <v>7668742</v>
          </cell>
          <cell r="AN96">
            <v>7564862</v>
          </cell>
          <cell r="AO96">
            <v>7464557</v>
          </cell>
          <cell r="AP96">
            <v>7368157</v>
          </cell>
          <cell r="AQ96">
            <v>7275453</v>
          </cell>
          <cell r="AR96">
            <v>7186257</v>
          </cell>
          <cell r="AS96">
            <v>7100306</v>
          </cell>
          <cell r="AT96">
            <v>7017229</v>
          </cell>
          <cell r="AU96">
            <v>6936756</v>
          </cell>
          <cell r="AV96">
            <v>6858727</v>
          </cell>
          <cell r="AW96">
            <v>6782896</v>
          </cell>
          <cell r="AX96">
            <v>6708743</v>
          </cell>
          <cell r="AY96">
            <v>6635965</v>
          </cell>
          <cell r="AZ96">
            <v>6564323</v>
          </cell>
          <cell r="BA96">
            <v>6493782</v>
          </cell>
          <cell r="BB96">
            <v>6424412</v>
          </cell>
          <cell r="BC96">
            <v>6356463</v>
          </cell>
          <cell r="BD96">
            <v>6289959</v>
          </cell>
          <cell r="BE96">
            <v>6225541</v>
          </cell>
          <cell r="BF96">
            <v>6163273</v>
          </cell>
          <cell r="BG96">
            <v>6105467</v>
          </cell>
          <cell r="BH96">
            <v>6051289</v>
          </cell>
          <cell r="BI96">
            <v>5999972</v>
          </cell>
          <cell r="BJ96">
            <v>5950010</v>
          </cell>
        </row>
        <row r="97">
          <cell r="B97">
            <v>6701791</v>
          </cell>
          <cell r="C97">
            <v>6769451</v>
          </cell>
          <cell r="D97">
            <v>6839393</v>
          </cell>
          <cell r="E97">
            <v>6918548</v>
          </cell>
          <cell r="F97">
            <v>7016271</v>
          </cell>
          <cell r="G97">
            <v>7137842</v>
          </cell>
          <cell r="H97">
            <v>7280990</v>
          </cell>
          <cell r="I97">
            <v>7443715</v>
          </cell>
          <cell r="J97">
            <v>7622163</v>
          </cell>
          <cell r="K97">
            <v>7810454</v>
          </cell>
          <cell r="L97">
            <v>8002481</v>
          </cell>
          <cell r="M97">
            <v>8198766</v>
          </cell>
          <cell r="N97">
            <v>8403359</v>
          </cell>
          <cell r="O97">
            <v>8593953</v>
          </cell>
          <cell r="P97">
            <v>8737916</v>
          </cell>
          <cell r="Q97">
            <v>8816331</v>
          </cell>
          <cell r="R97">
            <v>8832635</v>
          </cell>
          <cell r="S97">
            <v>8783049</v>
          </cell>
          <cell r="T97">
            <v>8691933</v>
          </cell>
          <cell r="U97">
            <v>8599232</v>
          </cell>
          <cell r="V97">
            <v>8530805</v>
          </cell>
          <cell r="W97">
            <v>8481900</v>
          </cell>
          <cell r="X97">
            <v>8453725</v>
          </cell>
          <cell r="Y97">
            <v>8442198</v>
          </cell>
          <cell r="Z97">
            <v>8436880</v>
          </cell>
          <cell r="AA97">
            <v>8431556</v>
          </cell>
          <cell r="AB97">
            <v>8429805</v>
          </cell>
          <cell r="AC97">
            <v>8432863</v>
          </cell>
          <cell r="AD97">
            <v>8440041</v>
          </cell>
          <cell r="AE97">
            <v>8449705</v>
          </cell>
          <cell r="AF97">
            <v>8455026</v>
          </cell>
          <cell r="AG97">
            <v>8476037</v>
          </cell>
          <cell r="AH97">
            <v>8475544</v>
          </cell>
          <cell r="AI97">
            <v>8452923</v>
          </cell>
          <cell r="AJ97">
            <v>8407866</v>
          </cell>
          <cell r="AK97">
            <v>8345289</v>
          </cell>
          <cell r="AL97">
            <v>8243931</v>
          </cell>
          <cell r="AM97">
            <v>8140219</v>
          </cell>
          <cell r="AN97">
            <v>8034160</v>
          </cell>
          <cell r="AO97">
            <v>7926701</v>
          </cell>
          <cell r="AP97">
            <v>7818861</v>
          </cell>
          <cell r="AQ97">
            <v>7711883</v>
          </cell>
          <cell r="AR97">
            <v>7606905</v>
          </cell>
          <cell r="AS97">
            <v>7504817</v>
          </cell>
          <cell r="AT97">
            <v>7406176</v>
          </cell>
          <cell r="AU97">
            <v>7311335</v>
          </cell>
          <cell r="AV97">
            <v>7220141</v>
          </cell>
          <cell r="AW97">
            <v>7132359</v>
          </cell>
          <cell r="AX97">
            <v>7047693</v>
          </cell>
          <cell r="AY97">
            <v>6965832</v>
          </cell>
          <cell r="AZ97">
            <v>6886540</v>
          </cell>
          <cell r="BA97">
            <v>6809650</v>
          </cell>
          <cell r="BB97">
            <v>6734908</v>
          </cell>
          <cell r="BC97">
            <v>6661799</v>
          </cell>
          <cell r="BD97">
            <v>6589999</v>
          </cell>
          <cell r="BE97">
            <v>6519283</v>
          </cell>
          <cell r="BF97">
            <v>6449662</v>
          </cell>
          <cell r="BG97">
            <v>6381185</v>
          </cell>
          <cell r="BH97">
            <v>6314099</v>
          </cell>
          <cell r="BI97">
            <v>6248408</v>
          </cell>
          <cell r="BJ97">
            <v>6184737</v>
          </cell>
        </row>
        <row r="98">
          <cell r="B98">
            <v>6195776</v>
          </cell>
          <cell r="C98">
            <v>6294888</v>
          </cell>
          <cell r="D98">
            <v>6374445</v>
          </cell>
          <cell r="E98">
            <v>6440751</v>
          </cell>
          <cell r="F98">
            <v>6503751</v>
          </cell>
          <cell r="G98">
            <v>6570592</v>
          </cell>
          <cell r="H98">
            <v>6640446</v>
          </cell>
          <cell r="I98">
            <v>6712397</v>
          </cell>
          <cell r="J98">
            <v>6793287</v>
          </cell>
          <cell r="K98">
            <v>6892322</v>
          </cell>
          <cell r="L98">
            <v>7014642</v>
          </cell>
          <cell r="M98">
            <v>7158146</v>
          </cell>
          <cell r="N98">
            <v>7320989</v>
          </cell>
          <cell r="O98">
            <v>7499389</v>
          </cell>
          <cell r="P98">
            <v>7687579</v>
          </cell>
          <cell r="Q98">
            <v>7879629</v>
          </cell>
          <cell r="R98">
            <v>8075960</v>
          </cell>
          <cell r="S98">
            <v>8280489</v>
          </cell>
          <cell r="T98">
            <v>8471272</v>
          </cell>
          <cell r="U98">
            <v>8616171</v>
          </cell>
          <cell r="V98">
            <v>8696508</v>
          </cell>
          <cell r="W98">
            <v>8715361</v>
          </cell>
          <cell r="X98">
            <v>8668940</v>
          </cell>
          <cell r="Y98">
            <v>8581428</v>
          </cell>
          <cell r="Z98">
            <v>8492195</v>
          </cell>
          <cell r="AA98">
            <v>8426792</v>
          </cell>
          <cell r="AB98">
            <v>8380699</v>
          </cell>
          <cell r="AC98">
            <v>8355153</v>
          </cell>
          <cell r="AD98">
            <v>8345945</v>
          </cell>
          <cell r="AE98">
            <v>8342776</v>
          </cell>
          <cell r="AF98">
            <v>8339463</v>
          </cell>
          <cell r="AG98">
            <v>8339325</v>
          </cell>
          <cell r="AH98">
            <v>8343814</v>
          </cell>
          <cell r="AI98">
            <v>8352290</v>
          </cell>
          <cell r="AJ98">
            <v>8363140</v>
          </cell>
          <cell r="AK98">
            <v>8369638</v>
          </cell>
          <cell r="AL98">
            <v>8391916</v>
          </cell>
          <cell r="AM98">
            <v>8392852</v>
          </cell>
          <cell r="AN98">
            <v>8371831</v>
          </cell>
          <cell r="AO98">
            <v>8328498</v>
          </cell>
          <cell r="AP98">
            <v>8267704</v>
          </cell>
          <cell r="AQ98">
            <v>8168431</v>
          </cell>
          <cell r="AR98">
            <v>8066763</v>
          </cell>
          <cell r="AS98">
            <v>7962684</v>
          </cell>
          <cell r="AT98">
            <v>7857137</v>
          </cell>
          <cell r="AU98">
            <v>7751187</v>
          </cell>
          <cell r="AV98">
            <v>7646038</v>
          </cell>
          <cell r="AW98">
            <v>7542797</v>
          </cell>
          <cell r="AX98">
            <v>7442346</v>
          </cell>
          <cell r="AY98">
            <v>7345263</v>
          </cell>
          <cell r="AZ98">
            <v>7251864</v>
          </cell>
          <cell r="BA98">
            <v>7162027</v>
          </cell>
          <cell r="BB98">
            <v>7075547</v>
          </cell>
          <cell r="BC98">
            <v>6992117</v>
          </cell>
          <cell r="BD98">
            <v>6911454</v>
          </cell>
          <cell r="BE98">
            <v>6833283</v>
          </cell>
          <cell r="BF98">
            <v>6757423</v>
          </cell>
          <cell r="BG98">
            <v>6683716</v>
          </cell>
          <cell r="BH98">
            <v>6611619</v>
          </cell>
          <cell r="BI98">
            <v>6540766</v>
          </cell>
          <cell r="BJ98">
            <v>6470977</v>
          </cell>
        </row>
        <row r="99">
          <cell r="B99">
            <v>5308879</v>
          </cell>
          <cell r="C99">
            <v>5467326</v>
          </cell>
          <cell r="D99">
            <v>5627848</v>
          </cell>
          <cell r="E99">
            <v>5783595</v>
          </cell>
          <cell r="F99">
            <v>5924322</v>
          </cell>
          <cell r="G99">
            <v>6044253</v>
          </cell>
          <cell r="H99">
            <v>6145078</v>
          </cell>
          <cell r="I99">
            <v>6226762</v>
          </cell>
          <cell r="J99">
            <v>6295456</v>
          </cell>
          <cell r="K99">
            <v>6360793</v>
          </cell>
          <cell r="L99">
            <v>6429797</v>
          </cell>
          <cell r="M99">
            <v>6501702</v>
          </cell>
          <cell r="N99">
            <v>6575687</v>
          </cell>
          <cell r="O99">
            <v>6658389</v>
          </cell>
          <cell r="P99">
            <v>6758883</v>
          </cell>
          <cell r="Q99">
            <v>6882205</v>
          </cell>
          <cell r="R99">
            <v>7026347</v>
          </cell>
          <cell r="S99">
            <v>7189428</v>
          </cell>
          <cell r="T99">
            <v>7367740</v>
          </cell>
          <cell r="U99">
            <v>7555694</v>
          </cell>
          <cell r="V99">
            <v>7747458</v>
          </cell>
          <cell r="W99">
            <v>7943296</v>
          </cell>
          <cell r="X99">
            <v>8147061</v>
          </cell>
          <cell r="Y99">
            <v>8337298</v>
          </cell>
          <cell r="Z99">
            <v>8482383</v>
          </cell>
          <cell r="AA99">
            <v>8563906</v>
          </cell>
          <cell r="AB99">
            <v>8584997</v>
          </cell>
          <cell r="AC99">
            <v>8541888</v>
          </cell>
          <cell r="AD99">
            <v>8458242</v>
          </cell>
          <cell r="AE99">
            <v>8372804</v>
          </cell>
          <cell r="AF99">
            <v>8310718</v>
          </cell>
          <cell r="AG99">
            <v>8267335</v>
          </cell>
          <cell r="AH99">
            <v>8244027</v>
          </cell>
          <cell r="AI99">
            <v>8236727</v>
          </cell>
          <cell r="AJ99">
            <v>8235265</v>
          </cell>
          <cell r="AK99">
            <v>8233549</v>
          </cell>
          <cell r="AL99">
            <v>8235123</v>
          </cell>
          <cell r="AM99">
            <v>8241186</v>
          </cell>
          <cell r="AN99">
            <v>8251096</v>
          </cell>
          <cell r="AO99">
            <v>8263347</v>
          </cell>
          <cell r="AP99">
            <v>8271241</v>
          </cell>
          <cell r="AQ99">
            <v>8294648</v>
          </cell>
          <cell r="AR99">
            <v>8296857</v>
          </cell>
          <cell r="AS99">
            <v>8277246</v>
          </cell>
          <cell r="AT99">
            <v>8235510</v>
          </cell>
          <cell r="AU99">
            <v>8176479</v>
          </cell>
          <cell r="AV99">
            <v>8079388</v>
          </cell>
          <cell r="AW99">
            <v>7979828</v>
          </cell>
          <cell r="AX99">
            <v>7877812</v>
          </cell>
          <cell r="AY99">
            <v>7774290</v>
          </cell>
          <cell r="AZ99">
            <v>7670330</v>
          </cell>
          <cell r="BA99">
            <v>7567097</v>
          </cell>
          <cell r="BB99">
            <v>7465685</v>
          </cell>
          <cell r="BC99">
            <v>7366986</v>
          </cell>
          <cell r="BD99">
            <v>7271522</v>
          </cell>
          <cell r="BE99">
            <v>7179658</v>
          </cell>
          <cell r="BF99">
            <v>7091328</v>
          </cell>
          <cell r="BG99">
            <v>7006244</v>
          </cell>
          <cell r="BH99">
            <v>6924154</v>
          </cell>
          <cell r="BI99">
            <v>6844779</v>
          </cell>
          <cell r="BJ99">
            <v>6767797</v>
          </cell>
        </row>
        <row r="100">
          <cell r="B100">
            <v>4363521</v>
          </cell>
          <cell r="C100">
            <v>4517190</v>
          </cell>
          <cell r="D100">
            <v>4670308</v>
          </cell>
          <cell r="E100">
            <v>4823600</v>
          </cell>
          <cell r="F100">
            <v>4978473</v>
          </cell>
          <cell r="G100">
            <v>5135202</v>
          </cell>
          <cell r="H100">
            <v>5293153</v>
          </cell>
          <cell r="I100">
            <v>5453212</v>
          </cell>
          <cell r="J100">
            <v>5608683</v>
          </cell>
          <cell r="K100">
            <v>5749609</v>
          </cell>
          <cell r="L100">
            <v>5870324</v>
          </cell>
          <cell r="M100">
            <v>5972499</v>
          </cell>
          <cell r="N100">
            <v>6056136</v>
          </cell>
          <cell r="O100">
            <v>6127136</v>
          </cell>
          <cell r="P100">
            <v>6194845</v>
          </cell>
          <cell r="Q100">
            <v>6266080</v>
          </cell>
          <cell r="R100">
            <v>6340073</v>
          </cell>
          <cell r="S100">
            <v>6416042</v>
          </cell>
          <cell r="T100">
            <v>6500461</v>
          </cell>
          <cell r="U100">
            <v>6602187</v>
          </cell>
          <cell r="V100">
            <v>6726162</v>
          </cell>
          <cell r="W100">
            <v>6870316</v>
          </cell>
          <cell r="X100">
            <v>7032783</v>
          </cell>
          <cell r="Y100">
            <v>7210093</v>
          </cell>
          <cell r="Z100">
            <v>7396817</v>
          </cell>
          <cell r="AA100">
            <v>7587299</v>
          </cell>
          <cell r="AB100">
            <v>7781881</v>
          </cell>
          <cell r="AC100">
            <v>7984312</v>
          </cell>
          <cell r="AD100">
            <v>8173475</v>
          </cell>
          <cell r="AE100">
            <v>8318349</v>
          </cell>
          <cell r="AF100">
            <v>8400871</v>
          </cell>
          <cell r="AG100">
            <v>8423938</v>
          </cell>
          <cell r="AH100">
            <v>8383950</v>
          </cell>
          <cell r="AI100">
            <v>8304143</v>
          </cell>
          <cell r="AJ100">
            <v>8222500</v>
          </cell>
          <cell r="AK100">
            <v>8163662</v>
          </cell>
          <cell r="AL100">
            <v>8123241</v>
          </cell>
          <cell r="AM100">
            <v>8102398</v>
          </cell>
          <cell r="AN100">
            <v>8097107</v>
          </cell>
          <cell r="AO100">
            <v>8097487</v>
          </cell>
          <cell r="AP100">
            <v>8097589</v>
          </cell>
          <cell r="AQ100">
            <v>8100812</v>
          </cell>
          <cell r="AR100">
            <v>8108365</v>
          </cell>
          <cell r="AS100">
            <v>8119663</v>
          </cell>
          <cell r="AT100">
            <v>8133185</v>
          </cell>
          <cell r="AU100">
            <v>8142325</v>
          </cell>
          <cell r="AV100">
            <v>8166717</v>
          </cell>
          <cell r="AW100">
            <v>8170115</v>
          </cell>
          <cell r="AX100">
            <v>8151941</v>
          </cell>
          <cell r="AY100">
            <v>8111908</v>
          </cell>
          <cell r="AZ100">
            <v>8054771</v>
          </cell>
          <cell r="BA100">
            <v>7960192</v>
          </cell>
          <cell r="BB100">
            <v>7863104</v>
          </cell>
          <cell r="BC100">
            <v>7763526</v>
          </cell>
          <cell r="BD100">
            <v>7662436</v>
          </cell>
          <cell r="BE100">
            <v>7560808</v>
          </cell>
          <cell r="BF100">
            <v>7459794</v>
          </cell>
          <cell r="BG100">
            <v>7360531</v>
          </cell>
          <cell r="BH100">
            <v>7263879</v>
          </cell>
          <cell r="BI100">
            <v>7170408</v>
          </cell>
          <cell r="BJ100">
            <v>7080479</v>
          </cell>
        </row>
        <row r="101">
          <cell r="B101">
            <v>3434991</v>
          </cell>
          <cell r="C101">
            <v>3579983</v>
          </cell>
          <cell r="D101">
            <v>3724897</v>
          </cell>
          <cell r="E101">
            <v>3870251</v>
          </cell>
          <cell r="F101">
            <v>4017601</v>
          </cell>
          <cell r="G101">
            <v>4167709</v>
          </cell>
          <cell r="H101">
            <v>4319020</v>
          </cell>
          <cell r="I101">
            <v>4469950</v>
          </cell>
          <cell r="J101">
            <v>4621193</v>
          </cell>
          <cell r="K101">
            <v>4774086</v>
          </cell>
          <cell r="L101">
            <v>4928859</v>
          </cell>
          <cell r="M101">
            <v>5085085</v>
          </cell>
          <cell r="N101">
            <v>5243672</v>
          </cell>
          <cell r="O101">
            <v>5398064</v>
          </cell>
          <cell r="P101">
            <v>5538560</v>
          </cell>
          <cell r="Q101">
            <v>5659620</v>
          </cell>
          <cell r="R101">
            <v>5762812</v>
          </cell>
          <cell r="S101">
            <v>5848101</v>
          </cell>
          <cell r="T101">
            <v>5921171</v>
          </cell>
          <cell r="U101">
            <v>5990980</v>
          </cell>
          <cell r="V101">
            <v>6064104</v>
          </cell>
          <cell r="W101">
            <v>6139731</v>
          </cell>
          <cell r="X101">
            <v>6217101</v>
          </cell>
          <cell r="Y101">
            <v>6302577</v>
          </cell>
          <cell r="Z101">
            <v>6404770</v>
          </cell>
          <cell r="AA101">
            <v>6528495</v>
          </cell>
          <cell r="AB101">
            <v>6671776</v>
          </cell>
          <cell r="AC101">
            <v>6832817</v>
          </cell>
          <cell r="AD101">
            <v>7008230</v>
          </cell>
          <cell r="AE101">
            <v>7192794</v>
          </cell>
          <cell r="AF101">
            <v>7381024</v>
          </cell>
          <cell r="AG101">
            <v>7573177</v>
          </cell>
          <cell r="AH101">
            <v>7773015</v>
          </cell>
          <cell r="AI101">
            <v>7959939</v>
          </cell>
          <cell r="AJ101">
            <v>8103677</v>
          </cell>
          <cell r="AK101">
            <v>8186545</v>
          </cell>
          <cell r="AL101">
            <v>8211499</v>
          </cell>
          <cell r="AM101">
            <v>8174997</v>
          </cell>
          <cell r="AN101">
            <v>8099652</v>
          </cell>
          <cell r="AO101">
            <v>8022437</v>
          </cell>
          <cell r="AP101">
            <v>7967385</v>
          </cell>
          <cell r="AQ101">
            <v>7930192</v>
          </cell>
          <cell r="AR101">
            <v>7911949</v>
          </cell>
          <cell r="AS101">
            <v>7908767</v>
          </cell>
          <cell r="AT101">
            <v>7910999</v>
          </cell>
          <cell r="AU101">
            <v>7912906</v>
          </cell>
          <cell r="AV101">
            <v>7917795</v>
          </cell>
          <cell r="AW101">
            <v>7926860</v>
          </cell>
          <cell r="AX101">
            <v>7939517</v>
          </cell>
          <cell r="AY101">
            <v>7954198</v>
          </cell>
          <cell r="AZ101">
            <v>7964479</v>
          </cell>
          <cell r="BA101">
            <v>7989742</v>
          </cell>
          <cell r="BB101">
            <v>7994347</v>
          </cell>
          <cell r="BC101">
            <v>7977731</v>
          </cell>
          <cell r="BD101">
            <v>7939647</v>
          </cell>
          <cell r="BE101">
            <v>7884735</v>
          </cell>
          <cell r="BF101">
            <v>7793198</v>
          </cell>
          <cell r="BG101">
            <v>7699157</v>
          </cell>
          <cell r="BH101">
            <v>7602594</v>
          </cell>
          <cell r="BI101">
            <v>7504469</v>
          </cell>
          <cell r="BJ101">
            <v>7405777</v>
          </cell>
        </row>
        <row r="102">
          <cell r="B102">
            <v>2587248</v>
          </cell>
          <cell r="C102">
            <v>2685850</v>
          </cell>
          <cell r="D102">
            <v>2805487</v>
          </cell>
          <cell r="E102">
            <v>2940149</v>
          </cell>
          <cell r="F102">
            <v>3080388</v>
          </cell>
          <cell r="G102">
            <v>3220327</v>
          </cell>
          <cell r="H102">
            <v>3360924</v>
          </cell>
          <cell r="I102">
            <v>3501723</v>
          </cell>
          <cell r="J102">
            <v>3643168</v>
          </cell>
          <cell r="K102">
            <v>3786664</v>
          </cell>
          <cell r="L102">
            <v>3932910</v>
          </cell>
          <cell r="M102">
            <v>4080537</v>
          </cell>
          <cell r="N102">
            <v>4228135</v>
          </cell>
          <cell r="O102">
            <v>4376340</v>
          </cell>
          <cell r="P102">
            <v>4526467</v>
          </cell>
          <cell r="Q102">
            <v>4678733</v>
          </cell>
          <cell r="R102">
            <v>4832571</v>
          </cell>
          <cell r="S102">
            <v>4988727</v>
          </cell>
          <cell r="T102">
            <v>5140886</v>
          </cell>
          <cell r="U102">
            <v>5279752</v>
          </cell>
          <cell r="V102">
            <v>5400037</v>
          </cell>
          <cell r="W102">
            <v>5503161</v>
          </cell>
          <cell r="X102">
            <v>5589095</v>
          </cell>
          <cell r="Y102">
            <v>5663315</v>
          </cell>
          <cell r="Z102">
            <v>5734333</v>
          </cell>
          <cell r="AA102">
            <v>5808409</v>
          </cell>
          <cell r="AB102">
            <v>5884842</v>
          </cell>
          <cell r="AC102">
            <v>5962919</v>
          </cell>
          <cell r="AD102">
            <v>6048693</v>
          </cell>
          <cell r="AE102">
            <v>6150457</v>
          </cell>
          <cell r="AF102">
            <v>6272832</v>
          </cell>
          <cell r="AG102">
            <v>6413876</v>
          </cell>
          <cell r="AH102">
            <v>6571940</v>
          </cell>
          <cell r="AI102">
            <v>6743835</v>
          </cell>
          <cell r="AJ102">
            <v>6924611</v>
          </cell>
          <cell r="AK102">
            <v>7109024</v>
          </cell>
          <cell r="AL102">
            <v>7297324</v>
          </cell>
          <cell r="AM102">
            <v>7493011</v>
          </cell>
          <cell r="AN102">
            <v>7676160</v>
          </cell>
          <cell r="AO102">
            <v>7817470</v>
          </cell>
          <cell r="AP102">
            <v>7899856</v>
          </cell>
          <cell r="AQ102">
            <v>7926276</v>
          </cell>
          <cell r="AR102">
            <v>7893416</v>
          </cell>
          <cell r="AS102">
            <v>7823094</v>
          </cell>
          <cell r="AT102">
            <v>7750965</v>
          </cell>
          <cell r="AU102">
            <v>7700182</v>
          </cell>
          <cell r="AV102">
            <v>7666542</v>
          </cell>
          <cell r="AW102">
            <v>7651034</v>
          </cell>
          <cell r="AX102">
            <v>7649941</v>
          </cell>
          <cell r="AY102">
            <v>7653988</v>
          </cell>
          <cell r="AZ102">
            <v>7657654</v>
          </cell>
          <cell r="BA102">
            <v>7664124</v>
          </cell>
          <cell r="BB102">
            <v>7674533</v>
          </cell>
          <cell r="BC102">
            <v>7688343</v>
          </cell>
          <cell r="BD102">
            <v>7704057</v>
          </cell>
          <cell r="BE102">
            <v>7715424</v>
          </cell>
          <cell r="BF102">
            <v>7741331</v>
          </cell>
          <cell r="BG102">
            <v>7747023</v>
          </cell>
          <cell r="BH102">
            <v>7732017</v>
          </cell>
          <cell r="BI102">
            <v>7696122</v>
          </cell>
          <cell r="BJ102">
            <v>7643842</v>
          </cell>
        </row>
        <row r="103">
          <cell r="B103">
            <v>2110503</v>
          </cell>
          <cell r="C103">
            <v>2152998</v>
          </cell>
          <cell r="D103">
            <v>2189847</v>
          </cell>
          <cell r="E103">
            <v>2229400</v>
          </cell>
          <cell r="F103">
            <v>2283910</v>
          </cell>
          <cell r="G103">
            <v>2360121</v>
          </cell>
          <cell r="H103">
            <v>2455704</v>
          </cell>
          <cell r="I103">
            <v>2570684</v>
          </cell>
          <cell r="J103">
            <v>2699626</v>
          </cell>
          <cell r="K103">
            <v>2833930</v>
          </cell>
          <cell r="L103">
            <v>2968245</v>
          </cell>
          <cell r="M103">
            <v>3103383</v>
          </cell>
          <cell r="N103">
            <v>3238929</v>
          </cell>
          <cell r="O103">
            <v>3375284</v>
          </cell>
          <cell r="P103">
            <v>3513756</v>
          </cell>
          <cell r="Q103">
            <v>3655012</v>
          </cell>
          <cell r="R103">
            <v>3797753</v>
          </cell>
          <cell r="S103">
            <v>3940598</v>
          </cell>
          <cell r="T103">
            <v>4084140</v>
          </cell>
          <cell r="U103">
            <v>4229575</v>
          </cell>
          <cell r="V103">
            <v>4377087</v>
          </cell>
          <cell r="W103">
            <v>4526088</v>
          </cell>
          <cell r="X103">
            <v>4677215</v>
          </cell>
          <cell r="Y103">
            <v>4824575</v>
          </cell>
          <cell r="Z103">
            <v>4959385</v>
          </cell>
          <cell r="AA103">
            <v>5076650</v>
          </cell>
          <cell r="AB103">
            <v>5177781</v>
          </cell>
          <cell r="AC103">
            <v>5262771</v>
          </cell>
          <cell r="AD103">
            <v>5336713</v>
          </cell>
          <cell r="AE103">
            <v>5407591</v>
          </cell>
          <cell r="AF103">
            <v>5481279</v>
          </cell>
          <cell r="AG103">
            <v>5557055</v>
          </cell>
          <cell r="AH103">
            <v>5634350</v>
          </cell>
          <cell r="AI103">
            <v>5718884</v>
          </cell>
          <cell r="AJ103">
            <v>5818581</v>
          </cell>
          <cell r="AK103">
            <v>5937863</v>
          </cell>
          <cell r="AL103">
            <v>6074852</v>
          </cell>
          <cell r="AM103">
            <v>6227870</v>
          </cell>
          <cell r="AN103">
            <v>6393919</v>
          </cell>
          <cell r="AO103">
            <v>6568407</v>
          </cell>
          <cell r="AP103">
            <v>6746420</v>
          </cell>
          <cell r="AQ103">
            <v>6928122</v>
          </cell>
          <cell r="AR103">
            <v>7116804</v>
          </cell>
          <cell r="AS103">
            <v>7293475</v>
          </cell>
          <cell r="AT103">
            <v>7430113</v>
          </cell>
          <cell r="AU103">
            <v>7510478</v>
          </cell>
          <cell r="AV103">
            <v>7537590</v>
          </cell>
          <cell r="AW103">
            <v>7508451</v>
          </cell>
          <cell r="AX103">
            <v>7443818</v>
          </cell>
          <cell r="AY103">
            <v>7377552</v>
          </cell>
          <cell r="AZ103">
            <v>7331531</v>
          </cell>
          <cell r="BA103">
            <v>7301701</v>
          </cell>
          <cell r="BB103">
            <v>7288950</v>
          </cell>
          <cell r="BC103">
            <v>7289758</v>
          </cell>
          <cell r="BD103">
            <v>7295343</v>
          </cell>
          <cell r="BE103">
            <v>7300507</v>
          </cell>
          <cell r="BF103">
            <v>7308286</v>
          </cell>
          <cell r="BG103">
            <v>7319772</v>
          </cell>
          <cell r="BH103">
            <v>7334420</v>
          </cell>
          <cell r="BI103">
            <v>7350819</v>
          </cell>
          <cell r="BJ103">
            <v>7362971</v>
          </cell>
        </row>
        <row r="104">
          <cell r="B104">
            <v>1602216</v>
          </cell>
          <cell r="C104">
            <v>1642237</v>
          </cell>
          <cell r="D104">
            <v>1692185</v>
          </cell>
          <cell r="E104">
            <v>1747166</v>
          </cell>
          <cell r="F104">
            <v>1799912</v>
          </cell>
          <cell r="G104">
            <v>1847079</v>
          </cell>
          <cell r="H104">
            <v>1890269</v>
          </cell>
          <cell r="I104">
            <v>1928744</v>
          </cell>
          <cell r="J104">
            <v>1969912</v>
          </cell>
          <cell r="K104">
            <v>2024565</v>
          </cell>
          <cell r="L104">
            <v>2098661</v>
          </cell>
          <cell r="M104">
            <v>2190090</v>
          </cell>
          <cell r="N104">
            <v>2298771</v>
          </cell>
          <cell r="O104">
            <v>2419909</v>
          </cell>
          <cell r="P104">
            <v>2545918</v>
          </cell>
          <cell r="Q104">
            <v>2672038</v>
          </cell>
          <cell r="R104">
            <v>2799118</v>
          </cell>
          <cell r="S104">
            <v>2926875</v>
          </cell>
          <cell r="T104">
            <v>3055607</v>
          </cell>
          <cell r="U104">
            <v>3186440</v>
          </cell>
          <cell r="V104">
            <v>3319889</v>
          </cell>
          <cell r="W104">
            <v>3454797</v>
          </cell>
          <cell r="X104">
            <v>3589891</v>
          </cell>
          <cell r="Y104">
            <v>3725722</v>
          </cell>
          <cell r="Z104">
            <v>3863378</v>
          </cell>
          <cell r="AA104">
            <v>4003000</v>
          </cell>
          <cell r="AB104">
            <v>4144024</v>
          </cell>
          <cell r="AC104">
            <v>4287049</v>
          </cell>
          <cell r="AD104">
            <v>4426578</v>
          </cell>
          <cell r="AE104">
            <v>4554502</v>
          </cell>
          <cell r="AF104">
            <v>4666201</v>
          </cell>
          <cell r="AG104">
            <v>4763021</v>
          </cell>
          <cell r="AH104">
            <v>4845074</v>
          </cell>
          <cell r="AI104">
            <v>4917000</v>
          </cell>
          <cell r="AJ104">
            <v>4986108</v>
          </cell>
          <cell r="AK104">
            <v>5057759</v>
          </cell>
          <cell r="AL104">
            <v>5131332</v>
          </cell>
          <cell r="AM104">
            <v>5206217</v>
          </cell>
          <cell r="AN104">
            <v>5287771</v>
          </cell>
          <cell r="AO104">
            <v>5383395</v>
          </cell>
          <cell r="AP104">
            <v>5497242</v>
          </cell>
          <cell r="AQ104">
            <v>5627472</v>
          </cell>
          <cell r="AR104">
            <v>5772423</v>
          </cell>
          <cell r="AS104">
            <v>5929355</v>
          </cell>
          <cell r="AT104">
            <v>6094143</v>
          </cell>
          <cell r="AU104">
            <v>6262232</v>
          </cell>
          <cell r="AV104">
            <v>6433763</v>
          </cell>
          <cell r="AW104">
            <v>6611798</v>
          </cell>
          <cell r="AX104">
            <v>6778479</v>
          </cell>
          <cell r="AY104">
            <v>6907604</v>
          </cell>
          <cell r="AZ104">
            <v>6984132</v>
          </cell>
          <cell r="BA104">
            <v>7011094</v>
          </cell>
          <cell r="BB104">
            <v>6985900</v>
          </cell>
          <cell r="BC104">
            <v>6927901</v>
          </cell>
          <cell r="BD104">
            <v>6868508</v>
          </cell>
          <cell r="BE104">
            <v>6827933</v>
          </cell>
          <cell r="BF104">
            <v>6802330</v>
          </cell>
          <cell r="BG104">
            <v>6792421</v>
          </cell>
          <cell r="BH104">
            <v>6794926</v>
          </cell>
          <cell r="BI104">
            <v>6801812</v>
          </cell>
          <cell r="BJ104">
            <v>6808277</v>
          </cell>
        </row>
        <row r="105">
          <cell r="B105">
            <v>1205425</v>
          </cell>
          <cell r="C105">
            <v>1227294</v>
          </cell>
          <cell r="D105">
            <v>1244987</v>
          </cell>
          <cell r="E105">
            <v>1262664</v>
          </cell>
          <cell r="F105">
            <v>1285909</v>
          </cell>
          <cell r="G105">
            <v>1317468</v>
          </cell>
          <cell r="H105">
            <v>1356576</v>
          </cell>
          <cell r="I105">
            <v>1404094</v>
          </cell>
          <cell r="J105">
            <v>1455912</v>
          </cell>
          <cell r="K105">
            <v>1505948</v>
          </cell>
          <cell r="L105">
            <v>1551380</v>
          </cell>
          <cell r="M105">
            <v>1593568</v>
          </cell>
          <cell r="N105">
            <v>1631870</v>
          </cell>
          <cell r="O105">
            <v>1672545</v>
          </cell>
          <cell r="P105">
            <v>1724737</v>
          </cell>
          <cell r="Q105">
            <v>1793495</v>
          </cell>
          <cell r="R105">
            <v>1877125</v>
          </cell>
          <cell r="S105">
            <v>1975674</v>
          </cell>
          <cell r="T105">
            <v>2085064</v>
          </cell>
          <cell r="U105">
            <v>2198831</v>
          </cell>
          <cell r="V105">
            <v>2312935</v>
          </cell>
          <cell r="W105">
            <v>2428084</v>
          </cell>
          <cell r="X105">
            <v>2544065</v>
          </cell>
          <cell r="Y105">
            <v>2661134</v>
          </cell>
          <cell r="Z105">
            <v>2780198</v>
          </cell>
          <cell r="AA105">
            <v>2901666</v>
          </cell>
          <cell r="AB105">
            <v>3024549</v>
          </cell>
          <cell r="AC105">
            <v>3147716</v>
          </cell>
          <cell r="AD105">
            <v>3271643</v>
          </cell>
          <cell r="AE105">
            <v>3397284</v>
          </cell>
          <cell r="AF105">
            <v>3524715</v>
          </cell>
          <cell r="AG105">
            <v>3653396</v>
          </cell>
          <cell r="AH105">
            <v>3783863</v>
          </cell>
          <cell r="AI105">
            <v>3911191</v>
          </cell>
          <cell r="AJ105">
            <v>4028124</v>
          </cell>
          <cell r="AK105">
            <v>4130579</v>
          </cell>
          <cell r="AL105">
            <v>4219875</v>
          </cell>
          <cell r="AM105">
            <v>4296242</v>
          </cell>
          <cell r="AN105">
            <v>4363783</v>
          </cell>
          <cell r="AO105">
            <v>4428838</v>
          </cell>
          <cell r="AP105">
            <v>4496087</v>
          </cell>
          <cell r="AQ105">
            <v>4565006</v>
          </cell>
          <cell r="AR105">
            <v>4635014</v>
          </cell>
          <cell r="AS105">
            <v>4711011</v>
          </cell>
          <cell r="AT105">
            <v>4799697</v>
          </cell>
          <cell r="AU105">
            <v>4904742</v>
          </cell>
          <cell r="AV105">
            <v>5024366</v>
          </cell>
          <cell r="AW105">
            <v>5156933</v>
          </cell>
          <cell r="AX105">
            <v>5300037</v>
          </cell>
          <cell r="AY105">
            <v>5450180</v>
          </cell>
          <cell r="AZ105">
            <v>5603384</v>
          </cell>
          <cell r="BA105">
            <v>5759698</v>
          </cell>
          <cell r="BB105">
            <v>5921798</v>
          </cell>
          <cell r="BC105">
            <v>6073448</v>
          </cell>
          <cell r="BD105">
            <v>6190948</v>
          </cell>
          <cell r="BE105">
            <v>6260822</v>
          </cell>
          <cell r="BF105">
            <v>6286174</v>
          </cell>
          <cell r="BG105">
            <v>6265089</v>
          </cell>
          <cell r="BH105">
            <v>6215034</v>
          </cell>
          <cell r="BI105">
            <v>6164038</v>
          </cell>
          <cell r="BJ105">
            <v>6130039</v>
          </cell>
        </row>
        <row r="106">
          <cell r="B106">
            <v>760107</v>
          </cell>
          <cell r="C106">
            <v>788689</v>
          </cell>
          <cell r="D106">
            <v>819781</v>
          </cell>
          <cell r="E106">
            <v>850961</v>
          </cell>
          <cell r="F106">
            <v>879197</v>
          </cell>
          <cell r="G106">
            <v>903397</v>
          </cell>
          <cell r="H106">
            <v>924691</v>
          </cell>
          <cell r="I106">
            <v>943182</v>
          </cell>
          <cell r="J106">
            <v>961948</v>
          </cell>
          <cell r="K106">
            <v>985162</v>
          </cell>
          <cell r="L106">
            <v>1014838</v>
          </cell>
          <cell r="M106">
            <v>1050436</v>
          </cell>
          <cell r="N106">
            <v>1092658</v>
          </cell>
          <cell r="O106">
            <v>1138166</v>
          </cell>
          <cell r="P106">
            <v>1182129</v>
          </cell>
          <cell r="Q106">
            <v>1222314</v>
          </cell>
          <cell r="R106">
            <v>1259991</v>
          </cell>
          <cell r="S106">
            <v>1294881</v>
          </cell>
          <cell r="T106">
            <v>1331960</v>
          </cell>
          <cell r="U106">
            <v>1378526</v>
          </cell>
          <cell r="V106">
            <v>1438562</v>
          </cell>
          <cell r="W106">
            <v>1510687</v>
          </cell>
          <cell r="X106">
            <v>1594877</v>
          </cell>
          <cell r="Y106">
            <v>1687888</v>
          </cell>
          <cell r="Z106">
            <v>1784585</v>
          </cell>
          <cell r="AA106">
            <v>1881734</v>
          </cell>
          <cell r="AB106">
            <v>1979967</v>
          </cell>
          <cell r="AC106">
            <v>2079191</v>
          </cell>
          <cell r="AD106">
            <v>2179533</v>
          </cell>
          <cell r="AE106">
            <v>2281677</v>
          </cell>
          <cell r="AF106">
            <v>2385893</v>
          </cell>
          <cell r="AG106">
            <v>2491328</v>
          </cell>
          <cell r="AH106">
            <v>2597051</v>
          </cell>
          <cell r="AI106">
            <v>2703440</v>
          </cell>
          <cell r="AJ106">
            <v>2811319</v>
          </cell>
          <cell r="AK106">
            <v>2920765</v>
          </cell>
          <cell r="AL106">
            <v>3031350</v>
          </cell>
          <cell r="AM106">
            <v>3143493</v>
          </cell>
          <cell r="AN106">
            <v>3252989</v>
          </cell>
          <cell r="AO106">
            <v>3353697</v>
          </cell>
          <cell r="AP106">
            <v>3442212</v>
          </cell>
          <cell r="AQ106">
            <v>3519815</v>
          </cell>
          <cell r="AR106">
            <v>3586834</v>
          </cell>
          <cell r="AS106">
            <v>3646640</v>
          </cell>
          <cell r="AT106">
            <v>3704434</v>
          </cell>
          <cell r="AU106">
            <v>3764041</v>
          </cell>
          <cell r="AV106">
            <v>3824998</v>
          </cell>
          <cell r="AW106">
            <v>3886811</v>
          </cell>
          <cell r="AX106">
            <v>3953708</v>
          </cell>
          <cell r="AY106">
            <v>4031433</v>
          </cell>
          <cell r="AZ106">
            <v>4123077</v>
          </cell>
          <cell r="BA106">
            <v>4226921</v>
          </cell>
          <cell r="BB106">
            <v>4341383</v>
          </cell>
          <cell r="BC106">
            <v>4464557</v>
          </cell>
          <cell r="BD106">
            <v>4593693</v>
          </cell>
          <cell r="BE106">
            <v>4725520</v>
          </cell>
          <cell r="BF106">
            <v>4859990</v>
          </cell>
          <cell r="BG106">
            <v>4999307</v>
          </cell>
          <cell r="BH106">
            <v>5129404</v>
          </cell>
          <cell r="BI106">
            <v>5229987</v>
          </cell>
          <cell r="BJ106">
            <v>5289736</v>
          </cell>
        </row>
        <row r="107">
          <cell r="B107">
            <v>404998</v>
          </cell>
          <cell r="C107">
            <v>419607</v>
          </cell>
          <cell r="D107">
            <v>435963</v>
          </cell>
          <cell r="E107">
            <v>453985</v>
          </cell>
          <cell r="F107">
            <v>473799</v>
          </cell>
          <cell r="G107">
            <v>495196</v>
          </cell>
          <cell r="H107">
            <v>518193</v>
          </cell>
          <cell r="I107">
            <v>543264</v>
          </cell>
          <cell r="J107">
            <v>568617</v>
          </cell>
          <cell r="K107">
            <v>592067</v>
          </cell>
          <cell r="L107">
            <v>612792</v>
          </cell>
          <cell r="M107">
            <v>631594</v>
          </cell>
          <cell r="N107">
            <v>648578</v>
          </cell>
          <cell r="O107">
            <v>665820</v>
          </cell>
          <cell r="P107">
            <v>686155</v>
          </cell>
          <cell r="Q107">
            <v>710926</v>
          </cell>
          <cell r="R107">
            <v>739870</v>
          </cell>
          <cell r="S107">
            <v>773558</v>
          </cell>
          <cell r="T107">
            <v>809560</v>
          </cell>
          <cell r="U107">
            <v>844400</v>
          </cell>
          <cell r="V107">
            <v>876525</v>
          </cell>
          <cell r="W107">
            <v>906978</v>
          </cell>
          <cell r="X107">
            <v>935692</v>
          </cell>
          <cell r="Y107">
            <v>966330</v>
          </cell>
          <cell r="Z107">
            <v>1004178</v>
          </cell>
          <cell r="AA107">
            <v>1052069</v>
          </cell>
          <cell r="AB107">
            <v>1108945</v>
          </cell>
          <cell r="AC107">
            <v>1174746</v>
          </cell>
          <cell r="AD107">
            <v>1247090</v>
          </cell>
          <cell r="AE107">
            <v>1322244</v>
          </cell>
          <cell r="AF107">
            <v>1397896</v>
          </cell>
          <cell r="AG107">
            <v>1474497</v>
          </cell>
          <cell r="AH107">
            <v>1551991</v>
          </cell>
          <cell r="AI107">
            <v>1630447</v>
          </cell>
          <cell r="AJ107">
            <v>1710304</v>
          </cell>
          <cell r="AK107">
            <v>1791730</v>
          </cell>
          <cell r="AL107">
            <v>1874153</v>
          </cell>
          <cell r="AM107">
            <v>1956914</v>
          </cell>
          <cell r="AN107">
            <v>2040324</v>
          </cell>
          <cell r="AO107">
            <v>2125020</v>
          </cell>
          <cell r="AP107">
            <v>2211013</v>
          </cell>
          <cell r="AQ107">
            <v>2297951</v>
          </cell>
          <cell r="AR107">
            <v>2386135</v>
          </cell>
          <cell r="AS107">
            <v>2472248</v>
          </cell>
          <cell r="AT107">
            <v>2551510</v>
          </cell>
          <cell r="AU107">
            <v>2621355</v>
          </cell>
          <cell r="AV107">
            <v>2682953</v>
          </cell>
          <cell r="AW107">
            <v>2736700</v>
          </cell>
          <cell r="AX107">
            <v>2785151</v>
          </cell>
          <cell r="AY107">
            <v>2832156</v>
          </cell>
          <cell r="AZ107">
            <v>2880518</v>
          </cell>
          <cell r="BA107">
            <v>2929888</v>
          </cell>
          <cell r="BB107">
            <v>2979865</v>
          </cell>
          <cell r="BC107">
            <v>3033821</v>
          </cell>
          <cell r="BD107">
            <v>3096299</v>
          </cell>
          <cell r="BE107">
            <v>3169661</v>
          </cell>
          <cell r="BF107">
            <v>3252370</v>
          </cell>
          <cell r="BG107">
            <v>3342957</v>
          </cell>
          <cell r="BH107">
            <v>3440046</v>
          </cell>
          <cell r="BI107">
            <v>3541769</v>
          </cell>
          <cell r="BJ107">
            <v>3645702</v>
          </cell>
        </row>
        <row r="108">
          <cell r="B108">
            <v>189758</v>
          </cell>
          <cell r="C108">
            <v>188073</v>
          </cell>
          <cell r="D108">
            <v>191271</v>
          </cell>
          <cell r="E108">
            <v>197541</v>
          </cell>
          <cell r="F108">
            <v>205707</v>
          </cell>
          <cell r="G108">
            <v>214996</v>
          </cell>
          <cell r="H108">
            <v>225459</v>
          </cell>
          <cell r="I108">
            <v>237173</v>
          </cell>
          <cell r="J108">
            <v>250081</v>
          </cell>
          <cell r="K108">
            <v>264197</v>
          </cell>
          <cell r="L108">
            <v>279343</v>
          </cell>
          <cell r="M108">
            <v>295542</v>
          </cell>
          <cell r="N108">
            <v>313082</v>
          </cell>
          <cell r="O108">
            <v>330790</v>
          </cell>
          <cell r="P108">
            <v>347268</v>
          </cell>
          <cell r="Q108">
            <v>361970</v>
          </cell>
          <cell r="R108">
            <v>375571</v>
          </cell>
          <cell r="S108">
            <v>388325</v>
          </cell>
          <cell r="T108">
            <v>401433</v>
          </cell>
          <cell r="U108">
            <v>416496</v>
          </cell>
          <cell r="V108">
            <v>434245</v>
          </cell>
          <cell r="W108">
            <v>454543</v>
          </cell>
          <cell r="X108">
            <v>477820</v>
          </cell>
          <cell r="Y108">
            <v>502499</v>
          </cell>
          <cell r="Z108">
            <v>526410</v>
          </cell>
          <cell r="AA108">
            <v>548608</v>
          </cell>
          <cell r="AB108">
            <v>569895</v>
          </cell>
          <cell r="AC108">
            <v>590351</v>
          </cell>
          <cell r="AD108">
            <v>612326</v>
          </cell>
          <cell r="AE108">
            <v>639172</v>
          </cell>
          <cell r="AF108">
            <v>672603</v>
          </cell>
          <cell r="AG108">
            <v>711843</v>
          </cell>
          <cell r="AH108">
            <v>756762</v>
          </cell>
          <cell r="AI108">
            <v>805792</v>
          </cell>
          <cell r="AJ108">
            <v>856590</v>
          </cell>
          <cell r="AK108">
            <v>907712</v>
          </cell>
          <cell r="AL108">
            <v>959565</v>
          </cell>
          <cell r="AM108">
            <v>1012200</v>
          </cell>
          <cell r="AN108">
            <v>1065638</v>
          </cell>
          <cell r="AO108">
            <v>1120109</v>
          </cell>
          <cell r="AP108">
            <v>1175668</v>
          </cell>
          <cell r="AQ108">
            <v>1231963</v>
          </cell>
          <cell r="AR108">
            <v>1288579</v>
          </cell>
          <cell r="AS108">
            <v>1345735</v>
          </cell>
          <cell r="AT108">
            <v>1403856</v>
          </cell>
          <cell r="AU108">
            <v>1462927</v>
          </cell>
          <cell r="AV108">
            <v>1522689</v>
          </cell>
          <cell r="AW108">
            <v>1583324</v>
          </cell>
          <cell r="AX108">
            <v>1642510</v>
          </cell>
          <cell r="AY108">
            <v>1696971</v>
          </cell>
          <cell r="AZ108">
            <v>1745014</v>
          </cell>
          <cell r="BA108">
            <v>1787610</v>
          </cell>
          <cell r="BB108">
            <v>1825210</v>
          </cell>
          <cell r="BC108">
            <v>1859484</v>
          </cell>
          <cell r="BD108">
            <v>1892882</v>
          </cell>
          <cell r="BE108">
            <v>1927182</v>
          </cell>
          <cell r="BF108">
            <v>1962139</v>
          </cell>
          <cell r="BG108">
            <v>1997466</v>
          </cell>
          <cell r="BH108">
            <v>2035560</v>
          </cell>
          <cell r="BI108">
            <v>2079611</v>
          </cell>
          <cell r="BJ108">
            <v>2131195</v>
          </cell>
        </row>
        <row r="109">
          <cell r="B109">
            <v>103543</v>
          </cell>
          <cell r="C109">
            <v>103926</v>
          </cell>
          <cell r="D109">
            <v>103223</v>
          </cell>
          <cell r="E109">
            <v>102638</v>
          </cell>
          <cell r="F109">
            <v>102692</v>
          </cell>
          <cell r="G109">
            <v>103456</v>
          </cell>
          <cell r="H109">
            <v>105483</v>
          </cell>
          <cell r="I109">
            <v>109147</v>
          </cell>
          <cell r="J109">
            <v>114137</v>
          </cell>
          <cell r="K109">
            <v>120175</v>
          </cell>
          <cell r="L109">
            <v>126957</v>
          </cell>
          <cell r="M109">
            <v>134638</v>
          </cell>
          <cell r="N109">
            <v>143286</v>
          </cell>
          <cell r="O109">
            <v>152780</v>
          </cell>
          <cell r="P109">
            <v>163055</v>
          </cell>
          <cell r="Q109">
            <v>173888</v>
          </cell>
          <cell r="R109">
            <v>185523</v>
          </cell>
          <cell r="S109">
            <v>198366</v>
          </cell>
          <cell r="T109">
            <v>211755</v>
          </cell>
          <cell r="U109">
            <v>224920</v>
          </cell>
          <cell r="V109">
            <v>237432</v>
          </cell>
          <cell r="W109">
            <v>249845</v>
          </cell>
          <cell r="X109">
            <v>262490</v>
          </cell>
          <cell r="Y109">
            <v>275637</v>
          </cell>
          <cell r="Z109">
            <v>289702</v>
          </cell>
          <cell r="AA109">
            <v>304811</v>
          </cell>
          <cell r="AB109">
            <v>321132</v>
          </cell>
          <cell r="AC109">
            <v>339094</v>
          </cell>
          <cell r="AD109">
            <v>357968</v>
          </cell>
          <cell r="AE109">
            <v>376775</v>
          </cell>
          <cell r="AF109">
            <v>395067</v>
          </cell>
          <cell r="AG109">
            <v>414229</v>
          </cell>
          <cell r="AH109">
            <v>433713</v>
          </cell>
          <cell r="AI109">
            <v>454457</v>
          </cell>
          <cell r="AJ109">
            <v>477764</v>
          </cell>
          <cell r="AK109">
            <v>504258</v>
          </cell>
          <cell r="AL109">
            <v>533709</v>
          </cell>
          <cell r="AM109">
            <v>566122</v>
          </cell>
          <cell r="AN109">
            <v>601060</v>
          </cell>
          <cell r="AO109">
            <v>637922</v>
          </cell>
          <cell r="AP109">
            <v>676300</v>
          </cell>
          <cell r="AQ109">
            <v>716377</v>
          </cell>
          <cell r="AR109">
            <v>758254</v>
          </cell>
          <cell r="AS109">
            <v>801732</v>
          </cell>
          <cell r="AT109">
            <v>846624</v>
          </cell>
          <cell r="AU109">
            <v>892743</v>
          </cell>
          <cell r="AV109">
            <v>940016</v>
          </cell>
          <cell r="AW109">
            <v>988284</v>
          </cell>
          <cell r="AX109">
            <v>1037591</v>
          </cell>
          <cell r="AY109">
            <v>1088097</v>
          </cell>
          <cell r="AZ109">
            <v>1139689</v>
          </cell>
          <cell r="BA109">
            <v>1192169</v>
          </cell>
          <cell r="BB109">
            <v>1245565</v>
          </cell>
          <cell r="BC109">
            <v>1298545</v>
          </cell>
          <cell r="BD109">
            <v>1349353</v>
          </cell>
          <cell r="BE109">
            <v>1397104</v>
          </cell>
          <cell r="BF109">
            <v>1442475</v>
          </cell>
          <cell r="BG109">
            <v>1485898</v>
          </cell>
          <cell r="BH109">
            <v>1527649</v>
          </cell>
          <cell r="BI109">
            <v>1568141</v>
          </cell>
          <cell r="BJ109">
            <v>1607811</v>
          </cell>
        </row>
        <row r="111">
          <cell r="B111">
            <v>2000</v>
          </cell>
          <cell r="C111">
            <v>2001</v>
          </cell>
          <cell r="D111">
            <v>2002</v>
          </cell>
          <cell r="E111">
            <v>2003</v>
          </cell>
          <cell r="F111">
            <v>2004</v>
          </cell>
          <cell r="G111">
            <v>2005</v>
          </cell>
          <cell r="H111">
            <v>2006</v>
          </cell>
          <cell r="I111">
            <v>2007</v>
          </cell>
          <cell r="J111">
            <v>2008</v>
          </cell>
          <cell r="K111">
            <v>2009</v>
          </cell>
          <cell r="L111">
            <v>2010</v>
          </cell>
          <cell r="M111">
            <v>2011</v>
          </cell>
          <cell r="N111">
            <v>2012</v>
          </cell>
          <cell r="O111">
            <v>2013</v>
          </cell>
          <cell r="P111">
            <v>2014</v>
          </cell>
          <cell r="Q111">
            <v>2015</v>
          </cell>
          <cell r="R111">
            <v>2016</v>
          </cell>
          <cell r="S111">
            <v>2017</v>
          </cell>
          <cell r="T111">
            <v>2018</v>
          </cell>
          <cell r="U111">
            <v>2019</v>
          </cell>
          <cell r="V111">
            <v>2020</v>
          </cell>
          <cell r="W111">
            <v>2021</v>
          </cell>
          <cell r="X111">
            <v>2022</v>
          </cell>
          <cell r="Y111">
            <v>2023</v>
          </cell>
          <cell r="Z111">
            <v>2024</v>
          </cell>
          <cell r="AA111">
            <v>2025</v>
          </cell>
          <cell r="AB111">
            <v>2026</v>
          </cell>
          <cell r="AC111">
            <v>2027</v>
          </cell>
          <cell r="AD111">
            <v>2028</v>
          </cell>
          <cell r="AE111">
            <v>2029</v>
          </cell>
          <cell r="AF111">
            <v>2030</v>
          </cell>
          <cell r="AG111">
            <v>2031</v>
          </cell>
          <cell r="AH111">
            <v>2032</v>
          </cell>
          <cell r="AI111">
            <v>2033</v>
          </cell>
          <cell r="AJ111">
            <v>2034</v>
          </cell>
          <cell r="AK111">
            <v>2035</v>
          </cell>
          <cell r="AL111">
            <v>2036</v>
          </cell>
          <cell r="AM111">
            <v>2037</v>
          </cell>
          <cell r="AN111">
            <v>2038</v>
          </cell>
          <cell r="AO111">
            <v>2039</v>
          </cell>
          <cell r="AP111">
            <v>2040</v>
          </cell>
          <cell r="AQ111">
            <v>2041</v>
          </cell>
          <cell r="AR111">
            <v>2042</v>
          </cell>
          <cell r="AS111">
            <v>2043</v>
          </cell>
          <cell r="AT111">
            <v>2044</v>
          </cell>
          <cell r="AU111">
            <v>2045</v>
          </cell>
          <cell r="AV111">
            <v>2046</v>
          </cell>
          <cell r="AW111">
            <v>2047</v>
          </cell>
          <cell r="AX111">
            <v>2048</v>
          </cell>
          <cell r="AY111">
            <v>2049</v>
          </cell>
          <cell r="AZ111">
            <v>2050</v>
          </cell>
          <cell r="BA111">
            <v>2051</v>
          </cell>
          <cell r="BB111">
            <v>2052</v>
          </cell>
          <cell r="BC111">
            <v>2053</v>
          </cell>
          <cell r="BD111">
            <v>2054</v>
          </cell>
          <cell r="BE111">
            <v>2055</v>
          </cell>
          <cell r="BF111">
            <v>2056</v>
          </cell>
          <cell r="BG111">
            <v>2057</v>
          </cell>
          <cell r="BH111">
            <v>2058</v>
          </cell>
          <cell r="BI111">
            <v>2059</v>
          </cell>
          <cell r="BJ111">
            <v>2060</v>
          </cell>
        </row>
        <row r="112">
          <cell r="B112">
            <v>87278689</v>
          </cell>
          <cell r="C112">
            <v>88549064</v>
          </cell>
          <cell r="D112">
            <v>89795598</v>
          </cell>
          <cell r="E112">
            <v>91017326</v>
          </cell>
          <cell r="F112">
            <v>92213004</v>
          </cell>
          <cell r="G112">
            <v>93381524</v>
          </cell>
          <cell r="H112">
            <v>94521970</v>
          </cell>
          <cell r="I112">
            <v>95633493</v>
          </cell>
          <cell r="J112">
            <v>96715476</v>
          </cell>
          <cell r="K112">
            <v>97767914</v>
          </cell>
          <cell r="L112">
            <v>98791094</v>
          </cell>
          <cell r="M112">
            <v>99786721</v>
          </cell>
          <cell r="N112">
            <v>100755204</v>
          </cell>
          <cell r="O112">
            <v>101695856</v>
          </cell>
          <cell r="P112">
            <v>102609055</v>
          </cell>
          <cell r="Q112">
            <v>103495127</v>
          </cell>
          <cell r="R112">
            <v>104355330</v>
          </cell>
          <cell r="S112">
            <v>105189655</v>
          </cell>
          <cell r="T112">
            <v>105996973</v>
          </cell>
          <cell r="U112">
            <v>106777332</v>
          </cell>
          <cell r="V112">
            <v>107530666</v>
          </cell>
          <cell r="W112">
            <v>108256605</v>
          </cell>
          <cell r="X112">
            <v>108954822</v>
          </cell>
          <cell r="Y112">
            <v>109625162</v>
          </cell>
          <cell r="Z112">
            <v>110267087</v>
          </cell>
          <cell r="AA112">
            <v>110880288</v>
          </cell>
          <cell r="AB112">
            <v>111463899</v>
          </cell>
          <cell r="AC112">
            <v>112017572</v>
          </cell>
          <cell r="AD112">
            <v>112541548</v>
          </cell>
          <cell r="AE112">
            <v>113035388</v>
          </cell>
          <cell r="AF112">
            <v>113498624</v>
          </cell>
          <cell r="AG112">
            <v>113930763</v>
          </cell>
          <cell r="AH112">
            <v>114335350</v>
          </cell>
          <cell r="AI112">
            <v>114711070</v>
          </cell>
          <cell r="AJ112">
            <v>115056688</v>
          </cell>
          <cell r="AK112">
            <v>115371137</v>
          </cell>
          <cell r="AL112">
            <v>115653121</v>
          </cell>
          <cell r="AM112">
            <v>115901468</v>
          </cell>
          <cell r="AN112">
            <v>116115430</v>
          </cell>
          <cell r="AO112">
            <v>116294434</v>
          </cell>
          <cell r="AP112">
            <v>116438018</v>
          </cell>
          <cell r="AQ112">
            <v>116545584</v>
          </cell>
          <cell r="AR112">
            <v>116616790</v>
          </cell>
          <cell r="AS112">
            <v>116651769</v>
          </cell>
          <cell r="AT112">
            <v>116650559</v>
          </cell>
          <cell r="AU112">
            <v>116613383</v>
          </cell>
          <cell r="AV112">
            <v>116540572</v>
          </cell>
          <cell r="AW112">
            <v>116432314</v>
          </cell>
          <cell r="AX112">
            <v>116289048</v>
          </cell>
          <cell r="AY112">
            <v>116111362</v>
          </cell>
          <cell r="AZ112">
            <v>115899884</v>
          </cell>
          <cell r="BA112">
            <v>115655184</v>
          </cell>
          <cell r="BB112">
            <v>115377838</v>
          </cell>
          <cell r="BC112">
            <v>115068541</v>
          </cell>
          <cell r="BD112">
            <v>114728062</v>
          </cell>
          <cell r="BE112">
            <v>114357265</v>
          </cell>
          <cell r="BF112">
            <v>113956892</v>
          </cell>
          <cell r="BG112">
            <v>113527613</v>
          </cell>
          <cell r="BH112">
            <v>113070164</v>
          </cell>
          <cell r="BI112">
            <v>112585110</v>
          </cell>
          <cell r="BJ112">
            <v>112073027</v>
          </cell>
        </row>
        <row r="113">
          <cell r="B113">
            <v>8491991</v>
          </cell>
          <cell r="C113">
            <v>8498323</v>
          </cell>
          <cell r="D113">
            <v>8483348</v>
          </cell>
          <cell r="E113">
            <v>8446607</v>
          </cell>
          <cell r="F113">
            <v>8387853</v>
          </cell>
          <cell r="G113">
            <v>8310144</v>
          </cell>
          <cell r="H113">
            <v>8196551</v>
          </cell>
          <cell r="I113">
            <v>8081348</v>
          </cell>
          <cell r="J113">
            <v>7964826</v>
          </cell>
          <cell r="K113">
            <v>7848082</v>
          </cell>
          <cell r="L113">
            <v>7732413</v>
          </cell>
          <cell r="M113">
            <v>7618838</v>
          </cell>
          <cell r="N113">
            <v>7508175</v>
          </cell>
          <cell r="O113">
            <v>7401181</v>
          </cell>
          <cell r="P113">
            <v>7298297</v>
          </cell>
          <cell r="Q113">
            <v>7199685</v>
          </cell>
          <cell r="R113">
            <v>7105143</v>
          </cell>
          <cell r="S113">
            <v>7014366</v>
          </cell>
          <cell r="T113">
            <v>6927034</v>
          </cell>
          <cell r="U113">
            <v>6842781</v>
          </cell>
          <cell r="V113">
            <v>6761305</v>
          </cell>
          <cell r="W113">
            <v>6682491</v>
          </cell>
          <cell r="X113">
            <v>6606064</v>
          </cell>
          <cell r="Y113">
            <v>6531492</v>
          </cell>
          <cell r="Z113">
            <v>6458416</v>
          </cell>
          <cell r="AA113">
            <v>6386644</v>
          </cell>
          <cell r="AB113">
            <v>6316076</v>
          </cell>
          <cell r="AC113">
            <v>6246804</v>
          </cell>
          <cell r="AD113">
            <v>6179026</v>
          </cell>
          <cell r="AE113">
            <v>6112784</v>
          </cell>
          <cell r="AF113">
            <v>6047843</v>
          </cell>
          <cell r="AG113">
            <v>5985865</v>
          </cell>
          <cell r="AH113">
            <v>5928343</v>
          </cell>
          <cell r="AI113">
            <v>5874449</v>
          </cell>
          <cell r="AJ113">
            <v>5823417</v>
          </cell>
          <cell r="AK113">
            <v>5774032</v>
          </cell>
          <cell r="AL113">
            <v>5724559</v>
          </cell>
          <cell r="AM113">
            <v>5672145</v>
          </cell>
          <cell r="AN113">
            <v>5617057</v>
          </cell>
          <cell r="AO113">
            <v>5559592</v>
          </cell>
          <cell r="AP113">
            <v>5500101</v>
          </cell>
          <cell r="AQ113">
            <v>5438917</v>
          </cell>
          <cell r="AR113">
            <v>5376404</v>
          </cell>
          <cell r="AS113">
            <v>5312986</v>
          </cell>
          <cell r="AT113">
            <v>5249088</v>
          </cell>
          <cell r="AU113">
            <v>5185124</v>
          </cell>
          <cell r="AV113">
            <v>5121575</v>
          </cell>
          <cell r="AW113">
            <v>5058833</v>
          </cell>
          <cell r="AX113">
            <v>4997108</v>
          </cell>
          <cell r="AY113">
            <v>4936582</v>
          </cell>
          <cell r="AZ113">
            <v>4877390</v>
          </cell>
          <cell r="BA113">
            <v>4819674</v>
          </cell>
          <cell r="BB113">
            <v>4763500</v>
          </cell>
          <cell r="BC113">
            <v>4708820</v>
          </cell>
          <cell r="BD113">
            <v>4655577</v>
          </cell>
          <cell r="BE113">
            <v>4603697</v>
          </cell>
          <cell r="BF113">
            <v>4553096</v>
          </cell>
          <cell r="BG113">
            <v>4503668</v>
          </cell>
          <cell r="BH113">
            <v>4455296</v>
          </cell>
          <cell r="BI113">
            <v>4407866</v>
          </cell>
          <cell r="BJ113">
            <v>4361277</v>
          </cell>
        </row>
        <row r="114">
          <cell r="B114">
            <v>8487231</v>
          </cell>
          <cell r="C114">
            <v>8475818</v>
          </cell>
          <cell r="D114">
            <v>8468413</v>
          </cell>
          <cell r="E114">
            <v>8464277</v>
          </cell>
          <cell r="F114">
            <v>8461996</v>
          </cell>
          <cell r="G114">
            <v>8457009</v>
          </cell>
          <cell r="H114">
            <v>8465459</v>
          </cell>
          <cell r="I114">
            <v>8452656</v>
          </cell>
          <cell r="J114">
            <v>8418070</v>
          </cell>
          <cell r="K114">
            <v>8361433</v>
          </cell>
          <cell r="L114">
            <v>8285778</v>
          </cell>
          <cell r="M114">
            <v>8174265</v>
          </cell>
          <cell r="N114">
            <v>8061013</v>
          </cell>
          <cell r="O114">
            <v>7946231</v>
          </cell>
          <cell r="P114">
            <v>7830922</v>
          </cell>
          <cell r="Q114">
            <v>7716257</v>
          </cell>
          <cell r="R114">
            <v>7603503</v>
          </cell>
          <cell r="S114">
            <v>7493687</v>
          </cell>
          <cell r="T114">
            <v>7387461</v>
          </cell>
          <cell r="U114">
            <v>7285274</v>
          </cell>
          <cell r="V114">
            <v>7187289</v>
          </cell>
          <cell r="W114">
            <v>7093293</v>
          </cell>
          <cell r="X114">
            <v>7002992</v>
          </cell>
          <cell r="Y114">
            <v>6916122</v>
          </cell>
          <cell r="Z114">
            <v>6832320</v>
          </cell>
          <cell r="AA114">
            <v>6751286</v>
          </cell>
          <cell r="AB114">
            <v>6672831</v>
          </cell>
          <cell r="AC114">
            <v>6596711</v>
          </cell>
          <cell r="AD114">
            <v>6522441</v>
          </cell>
          <cell r="AE114">
            <v>6449662</v>
          </cell>
          <cell r="AF114">
            <v>6378204</v>
          </cell>
          <cell r="AG114">
            <v>6307794</v>
          </cell>
          <cell r="AH114">
            <v>6238675</v>
          </cell>
          <cell r="AI114">
            <v>6171063</v>
          </cell>
          <cell r="AJ114">
            <v>6104961</v>
          </cell>
          <cell r="AK114">
            <v>6040681</v>
          </cell>
          <cell r="AL114">
            <v>5978914</v>
          </cell>
          <cell r="AM114">
            <v>5921595</v>
          </cell>
          <cell r="AN114">
            <v>5867883</v>
          </cell>
          <cell r="AO114">
            <v>5817010</v>
          </cell>
          <cell r="AP114">
            <v>5767796</v>
          </cell>
          <cell r="AQ114">
            <v>5718495</v>
          </cell>
          <cell r="AR114">
            <v>5666239</v>
          </cell>
          <cell r="AS114">
            <v>5611296</v>
          </cell>
          <cell r="AT114">
            <v>5553963</v>
          </cell>
          <cell r="AU114">
            <v>5494618</v>
          </cell>
          <cell r="AV114">
            <v>5433593</v>
          </cell>
          <cell r="AW114">
            <v>5371223</v>
          </cell>
          <cell r="AX114">
            <v>5307935</v>
          </cell>
          <cell r="AY114">
            <v>5244156</v>
          </cell>
          <cell r="AZ114">
            <v>5180292</v>
          </cell>
          <cell r="BA114">
            <v>5116842</v>
          </cell>
          <cell r="BB114">
            <v>5054218</v>
          </cell>
          <cell r="BC114">
            <v>4992623</v>
          </cell>
          <cell r="BD114">
            <v>4932211</v>
          </cell>
          <cell r="BE114">
            <v>4873122</v>
          </cell>
          <cell r="BF114">
            <v>4815497</v>
          </cell>
          <cell r="BG114">
            <v>4759402</v>
          </cell>
          <cell r="BH114">
            <v>4704793</v>
          </cell>
          <cell r="BI114">
            <v>4651620</v>
          </cell>
          <cell r="BJ114">
            <v>4599805</v>
          </cell>
        </row>
        <row r="115">
          <cell r="B115">
            <v>8614988</v>
          </cell>
          <cell r="C115">
            <v>8556415</v>
          </cell>
          <cell r="D115">
            <v>8519877</v>
          </cell>
          <cell r="E115">
            <v>8500653</v>
          </cell>
          <cell r="F115">
            <v>8487543</v>
          </cell>
          <cell r="G115">
            <v>8473701</v>
          </cell>
          <cell r="H115">
            <v>8462615</v>
          </cell>
          <cell r="I115">
            <v>8455516</v>
          </cell>
          <cell r="J115">
            <v>8451680</v>
          </cell>
          <cell r="K115">
            <v>8449676</v>
          </cell>
          <cell r="L115">
            <v>8444955</v>
          </cell>
          <cell r="M115">
            <v>8453733</v>
          </cell>
          <cell r="N115">
            <v>8441389</v>
          </cell>
          <cell r="O115">
            <v>8407297</v>
          </cell>
          <cell r="P115">
            <v>8351178</v>
          </cell>
          <cell r="Q115">
            <v>8276054</v>
          </cell>
          <cell r="R115">
            <v>8165124</v>
          </cell>
          <cell r="S115">
            <v>8052464</v>
          </cell>
          <cell r="T115">
            <v>7938241</v>
          </cell>
          <cell r="U115">
            <v>7823491</v>
          </cell>
          <cell r="V115">
            <v>7709355</v>
          </cell>
          <cell r="W115">
            <v>7596985</v>
          </cell>
          <cell r="X115">
            <v>7487417</v>
          </cell>
          <cell r="Y115">
            <v>7381439</v>
          </cell>
          <cell r="Z115">
            <v>7279475</v>
          </cell>
          <cell r="AA115">
            <v>7181721</v>
          </cell>
          <cell r="AB115">
            <v>7087892</v>
          </cell>
          <cell r="AC115">
            <v>6997720</v>
          </cell>
          <cell r="AD115">
            <v>6910981</v>
          </cell>
          <cell r="AE115">
            <v>6827300</v>
          </cell>
          <cell r="AF115">
            <v>6746366</v>
          </cell>
          <cell r="AG115">
            <v>6667893</v>
          </cell>
          <cell r="AH115">
            <v>6591801</v>
          </cell>
          <cell r="AI115">
            <v>6517569</v>
          </cell>
          <cell r="AJ115">
            <v>6444800</v>
          </cell>
          <cell r="AK115">
            <v>6373354</v>
          </cell>
          <cell r="AL115">
            <v>6303111</v>
          </cell>
          <cell r="AM115">
            <v>6234124</v>
          </cell>
          <cell r="AN115">
            <v>6166612</v>
          </cell>
          <cell r="AO115">
            <v>6100638</v>
          </cell>
          <cell r="AP115">
            <v>6036499</v>
          </cell>
          <cell r="AQ115">
            <v>5974855</v>
          </cell>
          <cell r="AR115">
            <v>5917623</v>
          </cell>
          <cell r="AS115">
            <v>5864024</v>
          </cell>
          <cell r="AT115">
            <v>5813277</v>
          </cell>
          <cell r="AU115">
            <v>5764159</v>
          </cell>
          <cell r="AV115">
            <v>5714921</v>
          </cell>
          <cell r="AW115">
            <v>5662731</v>
          </cell>
          <cell r="AX115">
            <v>5607883</v>
          </cell>
          <cell r="AY115">
            <v>5550673</v>
          </cell>
          <cell r="AZ115">
            <v>5491424</v>
          </cell>
          <cell r="BA115">
            <v>5430457</v>
          </cell>
          <cell r="BB115">
            <v>5368135</v>
          </cell>
          <cell r="BC115">
            <v>5304894</v>
          </cell>
          <cell r="BD115">
            <v>5241170</v>
          </cell>
          <cell r="BE115">
            <v>5177400</v>
          </cell>
          <cell r="BF115">
            <v>5114066</v>
          </cell>
          <cell r="BG115">
            <v>5051531</v>
          </cell>
          <cell r="BH115">
            <v>4989992</v>
          </cell>
          <cell r="BI115">
            <v>4929623</v>
          </cell>
          <cell r="BJ115">
            <v>4870565</v>
          </cell>
        </row>
        <row r="116">
          <cell r="B116">
            <v>8920682</v>
          </cell>
          <cell r="C116">
            <v>8931314</v>
          </cell>
          <cell r="D116">
            <v>8874671</v>
          </cell>
          <cell r="E116">
            <v>8775351</v>
          </cell>
          <cell r="F116">
            <v>8673626</v>
          </cell>
          <cell r="G116">
            <v>8595641</v>
          </cell>
          <cell r="H116">
            <v>8537516</v>
          </cell>
          <cell r="I116">
            <v>8501358</v>
          </cell>
          <cell r="J116">
            <v>8482441</v>
          </cell>
          <cell r="K116">
            <v>8469621</v>
          </cell>
          <cell r="L116">
            <v>8456048</v>
          </cell>
          <cell r="M116">
            <v>8445364</v>
          </cell>
          <cell r="N116">
            <v>8438804</v>
          </cell>
          <cell r="O116">
            <v>8435542</v>
          </cell>
          <cell r="P116">
            <v>8434160</v>
          </cell>
          <cell r="Q116">
            <v>8430077</v>
          </cell>
          <cell r="R116">
            <v>8439451</v>
          </cell>
          <cell r="S116">
            <v>8427714</v>
          </cell>
          <cell r="T116">
            <v>8394229</v>
          </cell>
          <cell r="U116">
            <v>8338727</v>
          </cell>
          <cell r="V116">
            <v>8264254</v>
          </cell>
          <cell r="W116">
            <v>8153865</v>
          </cell>
          <cell r="X116">
            <v>8041597</v>
          </cell>
          <cell r="Y116">
            <v>7927743</v>
          </cell>
          <cell r="Z116">
            <v>7813352</v>
          </cell>
          <cell r="AA116">
            <v>7699555</v>
          </cell>
          <cell r="AB116">
            <v>7587486</v>
          </cell>
          <cell r="AC116">
            <v>7478189</v>
          </cell>
          <cell r="AD116">
            <v>7372457</v>
          </cell>
          <cell r="AE116">
            <v>7270726</v>
          </cell>
          <cell r="AF116">
            <v>7173182</v>
          </cell>
          <cell r="AG116">
            <v>7079446</v>
          </cell>
          <cell r="AH116">
            <v>6989435</v>
          </cell>
          <cell r="AI116">
            <v>6902824</v>
          </cell>
          <cell r="AJ116">
            <v>6819250</v>
          </cell>
          <cell r="AK116">
            <v>6738408</v>
          </cell>
          <cell r="AL116">
            <v>6660180</v>
          </cell>
          <cell r="AM116">
            <v>6584314</v>
          </cell>
          <cell r="AN116">
            <v>6510291</v>
          </cell>
          <cell r="AO116">
            <v>6437733</v>
          </cell>
          <cell r="AP116">
            <v>6366461</v>
          </cell>
          <cell r="AQ116">
            <v>6296374</v>
          </cell>
          <cell r="AR116">
            <v>6227559</v>
          </cell>
          <cell r="AS116">
            <v>6160238</v>
          </cell>
          <cell r="AT116">
            <v>6094449</v>
          </cell>
          <cell r="AU116">
            <v>6030448</v>
          </cell>
          <cell r="AV116">
            <v>5968958</v>
          </cell>
          <cell r="AW116">
            <v>5911892</v>
          </cell>
          <cell r="AX116">
            <v>5858411</v>
          </cell>
          <cell r="AY116">
            <v>5807747</v>
          </cell>
          <cell r="AZ116">
            <v>5758737</v>
          </cell>
          <cell r="BA116">
            <v>5709624</v>
          </cell>
          <cell r="BB116">
            <v>5657562</v>
          </cell>
          <cell r="BC116">
            <v>5602813</v>
          </cell>
          <cell r="BD116">
            <v>5545694</v>
          </cell>
          <cell r="BE116">
            <v>5486542</v>
          </cell>
          <cell r="BF116">
            <v>5425673</v>
          </cell>
          <cell r="BG116">
            <v>5363447</v>
          </cell>
          <cell r="BH116">
            <v>5300301</v>
          </cell>
          <cell r="BI116">
            <v>5236675</v>
          </cell>
          <cell r="BJ116">
            <v>5173013</v>
          </cell>
        </row>
        <row r="117">
          <cell r="B117">
            <v>8096049</v>
          </cell>
          <cell r="C117">
            <v>8290221</v>
          </cell>
          <cell r="D117">
            <v>8491484</v>
          </cell>
          <cell r="E117">
            <v>8678036</v>
          </cell>
          <cell r="F117">
            <v>8817740</v>
          </cell>
          <cell r="G117">
            <v>8891746</v>
          </cell>
          <cell r="H117">
            <v>8902838</v>
          </cell>
          <cell r="I117">
            <v>8846836</v>
          </cell>
          <cell r="J117">
            <v>8748274</v>
          </cell>
          <cell r="K117">
            <v>8647312</v>
          </cell>
          <cell r="L117">
            <v>8569968</v>
          </cell>
          <cell r="M117">
            <v>8512579</v>
          </cell>
          <cell r="N117">
            <v>8477244</v>
          </cell>
          <cell r="O117">
            <v>8459143</v>
          </cell>
          <cell r="P117">
            <v>8447136</v>
          </cell>
          <cell r="Q117">
            <v>8434416</v>
          </cell>
          <cell r="R117">
            <v>8424610</v>
          </cell>
          <cell r="S117">
            <v>8418925</v>
          </cell>
          <cell r="T117">
            <v>8416472</v>
          </cell>
          <cell r="U117">
            <v>8415846</v>
          </cell>
          <cell r="V117">
            <v>8412457</v>
          </cell>
          <cell r="W117">
            <v>8422289</v>
          </cell>
          <cell r="X117">
            <v>8410855</v>
          </cell>
          <cell r="Y117">
            <v>8377712</v>
          </cell>
          <cell r="Z117">
            <v>8322582</v>
          </cell>
          <cell r="AA117">
            <v>8248511</v>
          </cell>
          <cell r="AB117">
            <v>8138559</v>
          </cell>
          <cell r="AC117">
            <v>8026679</v>
          </cell>
          <cell r="AD117">
            <v>7913204</v>
          </cell>
          <cell r="AE117">
            <v>7799206</v>
          </cell>
          <cell r="AF117">
            <v>7685790</v>
          </cell>
          <cell r="AG117">
            <v>7573922</v>
          </cell>
          <cell r="AH117">
            <v>7464891</v>
          </cell>
          <cell r="AI117">
            <v>7359412</v>
          </cell>
          <cell r="AJ117">
            <v>7257914</v>
          </cell>
          <cell r="AK117">
            <v>7160627</v>
          </cell>
          <cell r="AL117">
            <v>7067288</v>
          </cell>
          <cell r="AM117">
            <v>6977627</v>
          </cell>
          <cell r="AN117">
            <v>6891342</v>
          </cell>
          <cell r="AO117">
            <v>6808085</v>
          </cell>
          <cell r="AP117">
            <v>6727537</v>
          </cell>
          <cell r="AQ117">
            <v>6649596</v>
          </cell>
          <cell r="AR117">
            <v>6573996</v>
          </cell>
          <cell r="AS117">
            <v>6500231</v>
          </cell>
          <cell r="AT117">
            <v>6427914</v>
          </cell>
          <cell r="AU117">
            <v>6356909</v>
          </cell>
          <cell r="AV117">
            <v>6287072</v>
          </cell>
          <cell r="AW117">
            <v>6218470</v>
          </cell>
          <cell r="AX117">
            <v>6151358</v>
          </cell>
          <cell r="AY117">
            <v>6085764</v>
          </cell>
          <cell r="AZ117">
            <v>6021940</v>
          </cell>
          <cell r="BA117">
            <v>5960630</v>
          </cell>
          <cell r="BB117">
            <v>5903727</v>
          </cell>
          <cell r="BC117">
            <v>5850389</v>
          </cell>
          <cell r="BD117">
            <v>5799864</v>
          </cell>
          <cell r="BE117">
            <v>5751001</v>
          </cell>
          <cell r="BF117">
            <v>5702025</v>
          </cell>
          <cell r="BG117">
            <v>5650098</v>
          </cell>
          <cell r="BH117">
            <v>5595490</v>
          </cell>
          <cell r="BI117">
            <v>5538510</v>
          </cell>
          <cell r="BJ117">
            <v>5479478</v>
          </cell>
        </row>
        <row r="118">
          <cell r="B118">
            <v>7208187</v>
          </cell>
          <cell r="C118">
            <v>7348977</v>
          </cell>
          <cell r="D118">
            <v>7509411</v>
          </cell>
          <cell r="E118">
            <v>7685734</v>
          </cell>
          <cell r="F118">
            <v>7872059</v>
          </cell>
          <cell r="G118">
            <v>8062389</v>
          </cell>
          <cell r="H118">
            <v>8256516</v>
          </cell>
          <cell r="I118">
            <v>8457690</v>
          </cell>
          <cell r="J118">
            <v>8644196</v>
          </cell>
          <cell r="K118">
            <v>8784018</v>
          </cell>
          <cell r="L118">
            <v>8858402</v>
          </cell>
          <cell r="M118">
            <v>8870281</v>
          </cell>
          <cell r="N118">
            <v>8815493</v>
          </cell>
          <cell r="O118">
            <v>8718323</v>
          </cell>
          <cell r="P118">
            <v>8618766</v>
          </cell>
          <cell r="Q118">
            <v>8542753</v>
          </cell>
          <cell r="R118">
            <v>8486640</v>
          </cell>
          <cell r="S118">
            <v>8452497</v>
          </cell>
          <cell r="T118">
            <v>8435486</v>
          </cell>
          <cell r="U118">
            <v>8424527</v>
          </cell>
          <cell r="V118">
            <v>8412797</v>
          </cell>
          <cell r="W118">
            <v>8403721</v>
          </cell>
          <cell r="X118">
            <v>8398488</v>
          </cell>
          <cell r="Y118">
            <v>8396441</v>
          </cell>
          <cell r="Z118">
            <v>8396166</v>
          </cell>
          <cell r="AA118">
            <v>8393100</v>
          </cell>
          <cell r="AB118">
            <v>8403166</v>
          </cell>
          <cell r="AC118">
            <v>8391955</v>
          </cell>
          <cell r="AD118">
            <v>8359053</v>
          </cell>
          <cell r="AE118">
            <v>8304215</v>
          </cell>
          <cell r="AF118">
            <v>8230472</v>
          </cell>
          <cell r="AG118">
            <v>8120701</v>
          </cell>
          <cell r="AH118">
            <v>8009130</v>
          </cell>
          <cell r="AI118">
            <v>7895982</v>
          </cell>
          <cell r="AJ118">
            <v>7782304</v>
          </cell>
          <cell r="AK118">
            <v>7669217</v>
          </cell>
          <cell r="AL118">
            <v>7557924</v>
          </cell>
          <cell r="AM118">
            <v>7449387</v>
          </cell>
          <cell r="AN118">
            <v>7344370</v>
          </cell>
          <cell r="AO118">
            <v>7243343</v>
          </cell>
          <cell r="AP118">
            <v>7146459</v>
          </cell>
          <cell r="AQ118">
            <v>7053495</v>
          </cell>
          <cell r="AR118">
            <v>6964233</v>
          </cell>
          <cell r="AS118">
            <v>6878305</v>
          </cell>
          <cell r="AT118">
            <v>6795395</v>
          </cell>
          <cell r="AU118">
            <v>6715172</v>
          </cell>
          <cell r="AV118">
            <v>6637547</v>
          </cell>
          <cell r="AW118">
            <v>6562242</v>
          </cell>
          <cell r="AX118">
            <v>6488765</v>
          </cell>
          <cell r="AY118">
            <v>6416717</v>
          </cell>
          <cell r="AZ118">
            <v>6345977</v>
          </cell>
          <cell r="BA118">
            <v>6276373</v>
          </cell>
          <cell r="BB118">
            <v>6208000</v>
          </cell>
          <cell r="BC118">
            <v>6141113</v>
          </cell>
          <cell r="BD118">
            <v>6075725</v>
          </cell>
          <cell r="BE118">
            <v>6012089</v>
          </cell>
          <cell r="BF118">
            <v>5950974</v>
          </cell>
          <cell r="BG118">
            <v>5894247</v>
          </cell>
          <cell r="BH118">
            <v>5841066</v>
          </cell>
          <cell r="BI118">
            <v>5790720</v>
          </cell>
          <cell r="BJ118">
            <v>5742031</v>
          </cell>
        </row>
        <row r="119">
          <cell r="B119">
            <v>6734234</v>
          </cell>
          <cell r="C119">
            <v>6802684</v>
          </cell>
          <cell r="D119">
            <v>6873000</v>
          </cell>
          <cell r="E119">
            <v>6951985</v>
          </cell>
          <cell r="F119">
            <v>7048780</v>
          </cell>
          <cell r="G119">
            <v>7168663</v>
          </cell>
          <cell r="H119">
            <v>7309699</v>
          </cell>
          <cell r="I119">
            <v>7470243</v>
          </cell>
          <cell r="J119">
            <v>7646554</v>
          </cell>
          <cell r="K119">
            <v>7832802</v>
          </cell>
          <cell r="L119">
            <v>8022996</v>
          </cell>
          <cell r="M119">
            <v>8217132</v>
          </cell>
          <cell r="N119">
            <v>8418481</v>
          </cell>
          <cell r="O119">
            <v>8605310</v>
          </cell>
          <cell r="P119">
            <v>8745726</v>
          </cell>
          <cell r="Q119">
            <v>8821076</v>
          </cell>
          <cell r="R119">
            <v>8834163</v>
          </cell>
          <cell r="S119">
            <v>8780826</v>
          </cell>
          <cell r="T119">
            <v>8685280</v>
          </cell>
          <cell r="U119">
            <v>8587322</v>
          </cell>
          <cell r="V119">
            <v>8512792</v>
          </cell>
          <cell r="W119">
            <v>8457859</v>
          </cell>
          <cell r="X119">
            <v>8424535</v>
          </cell>
          <cell r="Y119">
            <v>8408238</v>
          </cell>
          <cell r="Z119">
            <v>8397913</v>
          </cell>
          <cell r="AA119">
            <v>8386776</v>
          </cell>
          <cell r="AB119">
            <v>8378219</v>
          </cell>
          <cell r="AC119">
            <v>8373445</v>
          </cell>
          <cell r="AD119">
            <v>8371801</v>
          </cell>
          <cell r="AE119">
            <v>8371875</v>
          </cell>
          <cell r="AF119">
            <v>8369108</v>
          </cell>
          <cell r="AG119">
            <v>8379227</v>
          </cell>
          <cell r="AH119">
            <v>8368190</v>
          </cell>
          <cell r="AI119">
            <v>8335537</v>
          </cell>
          <cell r="AJ119">
            <v>8281002</v>
          </cell>
          <cell r="AK119">
            <v>8207583</v>
          </cell>
          <cell r="AL119">
            <v>8098553</v>
          </cell>
          <cell r="AM119">
            <v>7987700</v>
          </cell>
          <cell r="AN119">
            <v>7875231</v>
          </cell>
          <cell r="AO119">
            <v>7762208</v>
          </cell>
          <cell r="AP119">
            <v>7649713</v>
          </cell>
          <cell r="AQ119">
            <v>7538945</v>
          </cell>
          <cell r="AR119">
            <v>7430943</v>
          </cell>
          <cell r="AS119">
            <v>7326480</v>
          </cell>
          <cell r="AT119">
            <v>7225974</v>
          </cell>
          <cell r="AU119">
            <v>7129579</v>
          </cell>
          <cell r="AV119">
            <v>7037074</v>
          </cell>
          <cell r="AW119">
            <v>6948242</v>
          </cell>
          <cell r="AX119">
            <v>6862704</v>
          </cell>
          <cell r="AY119">
            <v>6780173</v>
          </cell>
          <cell r="AZ119">
            <v>6700306</v>
          </cell>
          <cell r="BA119">
            <v>6623025</v>
          </cell>
          <cell r="BB119">
            <v>6548042</v>
          </cell>
          <cell r="BC119">
            <v>6474879</v>
          </cell>
          <cell r="BD119">
            <v>6403129</v>
          </cell>
          <cell r="BE119">
            <v>6332678</v>
          </cell>
          <cell r="BF119">
            <v>6263333</v>
          </cell>
          <cell r="BG119">
            <v>6195215</v>
          </cell>
          <cell r="BH119">
            <v>6128576</v>
          </cell>
          <cell r="BI119">
            <v>6063419</v>
          </cell>
          <cell r="BJ119">
            <v>6000010</v>
          </cell>
        </row>
        <row r="120">
          <cell r="B120">
            <v>6302187</v>
          </cell>
          <cell r="C120">
            <v>6404598</v>
          </cell>
          <cell r="D120">
            <v>6486317</v>
          </cell>
          <cell r="E120">
            <v>6553724</v>
          </cell>
          <cell r="F120">
            <v>6617077</v>
          </cell>
          <cell r="G120">
            <v>6683762</v>
          </cell>
          <cell r="H120">
            <v>6753021</v>
          </cell>
          <cell r="I120">
            <v>6824104</v>
          </cell>
          <cell r="J120">
            <v>6903755</v>
          </cell>
          <cell r="K120">
            <v>7001064</v>
          </cell>
          <cell r="L120">
            <v>7121269</v>
          </cell>
          <cell r="M120">
            <v>7262540</v>
          </cell>
          <cell r="N120">
            <v>7423305</v>
          </cell>
          <cell r="O120">
            <v>7599781</v>
          </cell>
          <cell r="P120">
            <v>7786206</v>
          </cell>
          <cell r="Q120">
            <v>7976626</v>
          </cell>
          <cell r="R120">
            <v>8170982</v>
          </cell>
          <cell r="S120">
            <v>8372501</v>
          </cell>
          <cell r="T120">
            <v>8559587</v>
          </cell>
          <cell r="U120">
            <v>8700521</v>
          </cell>
          <cell r="V120">
            <v>8776742</v>
          </cell>
          <cell r="W120">
            <v>8790872</v>
          </cell>
          <cell r="X120">
            <v>8738752</v>
          </cell>
          <cell r="Y120">
            <v>8644590</v>
          </cell>
          <cell r="Z120">
            <v>8547970</v>
          </cell>
          <cell r="AA120">
            <v>8474608</v>
          </cell>
          <cell r="AB120">
            <v>8420709</v>
          </cell>
          <cell r="AC120">
            <v>8388251</v>
          </cell>
          <cell r="AD120">
            <v>8372695</v>
          </cell>
          <cell r="AE120">
            <v>8363031</v>
          </cell>
          <cell r="AF120">
            <v>8352513</v>
          </cell>
          <cell r="AG120">
            <v>8344406</v>
          </cell>
          <cell r="AH120">
            <v>8340082</v>
          </cell>
          <cell r="AI120">
            <v>8338810</v>
          </cell>
          <cell r="AJ120">
            <v>8339218</v>
          </cell>
          <cell r="AK120">
            <v>8336783</v>
          </cell>
          <cell r="AL120">
            <v>8347437</v>
          </cell>
          <cell r="AM120">
            <v>8336985</v>
          </cell>
          <cell r="AN120">
            <v>8304928</v>
          </cell>
          <cell r="AO120">
            <v>8251046</v>
          </cell>
          <cell r="AP120">
            <v>8178346</v>
          </cell>
          <cell r="AQ120">
            <v>8070141</v>
          </cell>
          <cell r="AR120">
            <v>7960074</v>
          </cell>
          <cell r="AS120">
            <v>7848355</v>
          </cell>
          <cell r="AT120">
            <v>7736004</v>
          </cell>
          <cell r="AU120">
            <v>7624170</v>
          </cell>
          <cell r="AV120">
            <v>7514088</v>
          </cell>
          <cell r="AW120">
            <v>7406753</v>
          </cell>
          <cell r="AX120">
            <v>7302938</v>
          </cell>
          <cell r="AY120">
            <v>7203010</v>
          </cell>
          <cell r="AZ120">
            <v>7107156</v>
          </cell>
          <cell r="BA120">
            <v>7015196</v>
          </cell>
          <cell r="BB120">
            <v>6926843</v>
          </cell>
          <cell r="BC120">
            <v>6841754</v>
          </cell>
          <cell r="BD120">
            <v>6759692</v>
          </cell>
          <cell r="BE120">
            <v>6680254</v>
          </cell>
          <cell r="BF120">
            <v>6603390</v>
          </cell>
          <cell r="BG120">
            <v>6528799</v>
          </cell>
          <cell r="BH120">
            <v>6456008</v>
          </cell>
          <cell r="BI120">
            <v>6384606</v>
          </cell>
          <cell r="BJ120">
            <v>6314497</v>
          </cell>
        </row>
        <row r="121">
          <cell r="B121">
            <v>5470281</v>
          </cell>
          <cell r="C121">
            <v>5635784</v>
          </cell>
          <cell r="D121">
            <v>5802880</v>
          </cell>
          <cell r="E121">
            <v>5964531</v>
          </cell>
          <cell r="F121">
            <v>6110186</v>
          </cell>
          <cell r="G121">
            <v>6233784</v>
          </cell>
          <cell r="H121">
            <v>6336998</v>
          </cell>
          <cell r="I121">
            <v>6419703</v>
          </cell>
          <cell r="J121">
            <v>6488222</v>
          </cell>
          <cell r="K121">
            <v>6552657</v>
          </cell>
          <cell r="L121">
            <v>6620367</v>
          </cell>
          <cell r="M121">
            <v>6690610</v>
          </cell>
          <cell r="N121">
            <v>6762663</v>
          </cell>
          <cell r="O121">
            <v>6843208</v>
          </cell>
          <cell r="P121">
            <v>6941260</v>
          </cell>
          <cell r="Q121">
            <v>7062021</v>
          </cell>
          <cell r="R121">
            <v>7203663</v>
          </cell>
          <cell r="S121">
            <v>7364596</v>
          </cell>
          <cell r="T121">
            <v>7541101</v>
          </cell>
          <cell r="U121">
            <v>7727483</v>
          </cell>
          <cell r="V121">
            <v>7917843</v>
          </cell>
          <cell r="W121">
            <v>8112050</v>
          </cell>
          <cell r="X121">
            <v>8313249</v>
          </cell>
          <cell r="Y121">
            <v>8500088</v>
          </cell>
          <cell r="Z121">
            <v>8641080</v>
          </cell>
          <cell r="AA121">
            <v>8717778</v>
          </cell>
          <cell r="AB121">
            <v>8732780</v>
          </cell>
          <cell r="AC121">
            <v>8681949</v>
          </cell>
          <cell r="AD121">
            <v>8589334</v>
          </cell>
          <cell r="AE121">
            <v>8494233</v>
          </cell>
          <cell r="AF121">
            <v>8422220</v>
          </cell>
          <cell r="AG121">
            <v>8369372</v>
          </cell>
          <cell r="AH121">
            <v>8337818</v>
          </cell>
          <cell r="AI121">
            <v>8322996</v>
          </cell>
          <cell r="AJ121">
            <v>8313983</v>
          </cell>
          <cell r="AK121">
            <v>8304093</v>
          </cell>
          <cell r="AL121">
            <v>8296768</v>
          </cell>
          <cell r="AM121">
            <v>8293151</v>
          </cell>
          <cell r="AN121">
            <v>8292537</v>
          </cell>
          <cell r="AO121">
            <v>8293580</v>
          </cell>
          <cell r="AP121">
            <v>8291763</v>
          </cell>
          <cell r="AQ121">
            <v>8302900</v>
          </cell>
          <cell r="AR121">
            <v>8293045</v>
          </cell>
          <cell r="AS121">
            <v>8261691</v>
          </cell>
          <cell r="AT121">
            <v>8208556</v>
          </cell>
          <cell r="AU121">
            <v>8136619</v>
          </cell>
          <cell r="AV121">
            <v>8029387</v>
          </cell>
          <cell r="AW121">
            <v>7920285</v>
          </cell>
          <cell r="AX121">
            <v>7809499</v>
          </cell>
          <cell r="AY121">
            <v>7698079</v>
          </cell>
          <cell r="AZ121">
            <v>7587173</v>
          </cell>
          <cell r="BA121">
            <v>7477934</v>
          </cell>
          <cell r="BB121">
            <v>7371381</v>
          </cell>
          <cell r="BC121">
            <v>7268311</v>
          </cell>
          <cell r="BD121">
            <v>7169123</v>
          </cell>
          <cell r="BE121">
            <v>7074020</v>
          </cell>
          <cell r="BF121">
            <v>6982738</v>
          </cell>
          <cell r="BG121">
            <v>6895025</v>
          </cell>
          <cell r="BH121">
            <v>6810573</v>
          </cell>
          <cell r="BI121">
            <v>6729082</v>
          </cell>
          <cell r="BJ121">
            <v>6650184</v>
          </cell>
        </row>
        <row r="122">
          <cell r="B122">
            <v>4565238</v>
          </cell>
          <cell r="C122">
            <v>4728454</v>
          </cell>
          <cell r="D122">
            <v>4890915</v>
          </cell>
          <cell r="E122">
            <v>5053210</v>
          </cell>
          <cell r="F122">
            <v>5216606</v>
          </cell>
          <cell r="G122">
            <v>5381264</v>
          </cell>
          <cell r="H122">
            <v>5546549</v>
          </cell>
          <cell r="I122">
            <v>5713409</v>
          </cell>
          <cell r="J122">
            <v>5874903</v>
          </cell>
          <cell r="K122">
            <v>6020606</v>
          </cell>
          <cell r="L122">
            <v>6144517</v>
          </cell>
          <cell r="M122">
            <v>6248398</v>
          </cell>
          <cell r="N122">
            <v>6332117</v>
          </cell>
          <cell r="O122">
            <v>6401824</v>
          </cell>
          <cell r="P122">
            <v>6467486</v>
          </cell>
          <cell r="Q122">
            <v>6536317</v>
          </cell>
          <cell r="R122">
            <v>6607609</v>
          </cell>
          <cell r="S122">
            <v>6680665</v>
          </cell>
          <cell r="T122">
            <v>6762076</v>
          </cell>
          <cell r="U122">
            <v>6860758</v>
          </cell>
          <cell r="V122">
            <v>6981865</v>
          </cell>
          <cell r="W122">
            <v>7123493</v>
          </cell>
          <cell r="X122">
            <v>7284093</v>
          </cell>
          <cell r="Y122">
            <v>7460079</v>
          </cell>
          <cell r="Z122">
            <v>7645818</v>
          </cell>
          <cell r="AA122">
            <v>7835496</v>
          </cell>
          <cell r="AB122">
            <v>8028941</v>
          </cell>
          <cell r="AC122">
            <v>8229275</v>
          </cell>
          <cell r="AD122">
            <v>8415371</v>
          </cell>
          <cell r="AE122">
            <v>8556060</v>
          </cell>
          <cell r="AF122">
            <v>8633043</v>
          </cell>
          <cell r="AG122">
            <v>8648823</v>
          </cell>
          <cell r="AH122">
            <v>8599433</v>
          </cell>
          <cell r="AI122">
            <v>8508675</v>
          </cell>
          <cell r="AJ122">
            <v>8415472</v>
          </cell>
          <cell r="AK122">
            <v>8345097</v>
          </cell>
          <cell r="AL122">
            <v>8293780</v>
          </cell>
          <cell r="AM122">
            <v>8263509</v>
          </cell>
          <cell r="AN122">
            <v>8249746</v>
          </cell>
          <cell r="AO122">
            <v>8241667</v>
          </cell>
          <cell r="AP122">
            <v>8232673</v>
          </cell>
          <cell r="AQ122">
            <v>8226176</v>
          </cell>
          <cell r="AR122">
            <v>8223327</v>
          </cell>
          <cell r="AS122">
            <v>8223462</v>
          </cell>
          <cell r="AT122">
            <v>8225189</v>
          </cell>
          <cell r="AU122">
            <v>8224047</v>
          </cell>
          <cell r="AV122">
            <v>8235751</v>
          </cell>
          <cell r="AW122">
            <v>8226561</v>
          </cell>
          <cell r="AX122">
            <v>8195969</v>
          </cell>
          <cell r="AY122">
            <v>8143765</v>
          </cell>
          <cell r="AZ122">
            <v>8072911</v>
          </cell>
          <cell r="BA122">
            <v>7967015</v>
          </cell>
          <cell r="BB122">
            <v>7859204</v>
          </cell>
          <cell r="BC122">
            <v>7749703</v>
          </cell>
          <cell r="BD122">
            <v>7639517</v>
          </cell>
          <cell r="BE122">
            <v>7529800</v>
          </cell>
          <cell r="BF122">
            <v>7421736</v>
          </cell>
          <cell r="BG122">
            <v>7316338</v>
          </cell>
          <cell r="BH122">
            <v>7214373</v>
          </cell>
          <cell r="BI122">
            <v>7116239</v>
          </cell>
          <cell r="BJ122">
            <v>7022123</v>
          </cell>
        </row>
        <row r="123">
          <cell r="B123">
            <v>3670106</v>
          </cell>
          <cell r="C123">
            <v>3824613</v>
          </cell>
          <cell r="D123">
            <v>3979913</v>
          </cell>
          <cell r="E123">
            <v>4136228</v>
          </cell>
          <cell r="F123">
            <v>4294715</v>
          </cell>
          <cell r="G123">
            <v>4455852</v>
          </cell>
          <cell r="H123">
            <v>4617999</v>
          </cell>
          <cell r="I123">
            <v>4779466</v>
          </cell>
          <cell r="J123">
            <v>4940806</v>
          </cell>
          <cell r="K123">
            <v>5103257</v>
          </cell>
          <cell r="L123">
            <v>5266965</v>
          </cell>
          <cell r="M123">
            <v>5431370</v>
          </cell>
          <cell r="N123">
            <v>5597419</v>
          </cell>
          <cell r="O123">
            <v>5758270</v>
          </cell>
          <cell r="P123">
            <v>5903671</v>
          </cell>
          <cell r="Q123">
            <v>6027724</v>
          </cell>
          <cell r="R123">
            <v>6132091</v>
          </cell>
          <cell r="S123">
            <v>6216646</v>
          </cell>
          <cell r="T123">
            <v>6287407</v>
          </cell>
          <cell r="U123">
            <v>6354175</v>
          </cell>
          <cell r="V123">
            <v>6424001</v>
          </cell>
          <cell r="W123">
            <v>6496128</v>
          </cell>
          <cell r="X123">
            <v>6569866</v>
          </cell>
          <cell r="Y123">
            <v>6651785</v>
          </cell>
          <cell r="Z123">
            <v>6750660</v>
          </cell>
          <cell r="AA123">
            <v>6871579</v>
          </cell>
          <cell r="AB123">
            <v>7012653</v>
          </cell>
          <cell r="AC123">
            <v>7172346</v>
          </cell>
          <cell r="AD123">
            <v>7347144</v>
          </cell>
          <cell r="AE123">
            <v>7531520</v>
          </cell>
          <cell r="AF123">
            <v>7719790</v>
          </cell>
          <cell r="AG123">
            <v>7911741</v>
          </cell>
          <cell r="AH123">
            <v>8110567</v>
          </cell>
          <cell r="AI123">
            <v>8295349</v>
          </cell>
          <cell r="AJ123">
            <v>8435314</v>
          </cell>
          <cell r="AK123">
            <v>8512419</v>
          </cell>
          <cell r="AL123">
            <v>8529243</v>
          </cell>
          <cell r="AM123">
            <v>8481812</v>
          </cell>
          <cell r="AN123">
            <v>8393605</v>
          </cell>
          <cell r="AO123">
            <v>8302942</v>
          </cell>
          <cell r="AP123">
            <v>8234725</v>
          </cell>
          <cell r="AQ123">
            <v>8185257</v>
          </cell>
          <cell r="AR123">
            <v>8156438</v>
          </cell>
          <cell r="AS123">
            <v>8143810</v>
          </cell>
          <cell r="AT123">
            <v>8136756</v>
          </cell>
          <cell r="AU123">
            <v>8128802</v>
          </cell>
          <cell r="AV123">
            <v>8123304</v>
          </cell>
          <cell r="AW123">
            <v>8121357</v>
          </cell>
          <cell r="AX123">
            <v>8122306</v>
          </cell>
          <cell r="AY123">
            <v>8124777</v>
          </cell>
          <cell r="AZ123">
            <v>8124357</v>
          </cell>
          <cell r="BA123">
            <v>8136649</v>
          </cell>
          <cell r="BB123">
            <v>8128196</v>
          </cell>
          <cell r="BC123">
            <v>8098537</v>
          </cell>
          <cell r="BD123">
            <v>8047473</v>
          </cell>
          <cell r="BE123">
            <v>7977938</v>
          </cell>
          <cell r="BF123">
            <v>7873834</v>
          </cell>
          <cell r="BG123">
            <v>7767805</v>
          </cell>
          <cell r="BH123">
            <v>7660046</v>
          </cell>
          <cell r="BI123">
            <v>7551570</v>
          </cell>
          <cell r="BJ123">
            <v>7443520</v>
          </cell>
        </row>
        <row r="124">
          <cell r="B124">
            <v>2858334</v>
          </cell>
          <cell r="C124">
            <v>2966203</v>
          </cell>
          <cell r="D124">
            <v>3095108</v>
          </cell>
          <cell r="E124">
            <v>3239508</v>
          </cell>
          <cell r="F124">
            <v>3390226</v>
          </cell>
          <cell r="G124">
            <v>3541401</v>
          </cell>
          <cell r="H124">
            <v>3693942</v>
          </cell>
          <cell r="I124">
            <v>3847352</v>
          </cell>
          <cell r="J124">
            <v>4001825</v>
          </cell>
          <cell r="K124">
            <v>4158483</v>
          </cell>
          <cell r="L124">
            <v>4317778</v>
          </cell>
          <cell r="M124">
            <v>4478153</v>
          </cell>
          <cell r="N124">
            <v>4637953</v>
          </cell>
          <cell r="O124">
            <v>4797722</v>
          </cell>
          <cell r="P124">
            <v>4958647</v>
          </cell>
          <cell r="Q124">
            <v>5120879</v>
          </cell>
          <cell r="R124">
            <v>5283841</v>
          </cell>
          <cell r="S124">
            <v>5448426</v>
          </cell>
          <cell r="T124">
            <v>5607955</v>
          </cell>
          <cell r="U124">
            <v>5752390</v>
          </cell>
          <cell r="V124">
            <v>5875979</v>
          </cell>
          <cell r="W124">
            <v>5980290</v>
          </cell>
          <cell r="X124">
            <v>6065203</v>
          </cell>
          <cell r="Y124">
            <v>6136621</v>
          </cell>
          <cell r="Z124">
            <v>6204086</v>
          </cell>
          <cell r="AA124">
            <v>6274483</v>
          </cell>
          <cell r="AB124">
            <v>6347070</v>
          </cell>
          <cell r="AC124">
            <v>6421160</v>
          </cell>
          <cell r="AD124">
            <v>6503218</v>
          </cell>
          <cell r="AE124">
            <v>6601828</v>
          </cell>
          <cell r="AF124">
            <v>6721984</v>
          </cell>
          <cell r="AG124">
            <v>6861813</v>
          </cell>
          <cell r="AH124">
            <v>7019900</v>
          </cell>
          <cell r="AI124">
            <v>7192736</v>
          </cell>
          <cell r="AJ124">
            <v>7374994</v>
          </cell>
          <cell r="AK124">
            <v>7561142</v>
          </cell>
          <cell r="AL124">
            <v>7750995</v>
          </cell>
          <cell r="AM124">
            <v>7947573</v>
          </cell>
          <cell r="AN124">
            <v>8130334</v>
          </cell>
          <cell r="AO124">
            <v>8269024</v>
          </cell>
          <cell r="AP124">
            <v>8345993</v>
          </cell>
          <cell r="AQ124">
            <v>8363809</v>
          </cell>
          <cell r="AR124">
            <v>8318616</v>
          </cell>
          <cell r="AS124">
            <v>8233467</v>
          </cell>
          <cell r="AT124">
            <v>8145915</v>
          </cell>
          <cell r="AU124">
            <v>8080341</v>
          </cell>
          <cell r="AV124">
            <v>8033110</v>
          </cell>
          <cell r="AW124">
            <v>8006036</v>
          </cell>
          <cell r="AX124">
            <v>7994726</v>
          </cell>
          <cell r="AY124">
            <v>7988810</v>
          </cell>
          <cell r="AZ124">
            <v>7981996</v>
          </cell>
          <cell r="BA124">
            <v>7977534</v>
          </cell>
          <cell r="BB124">
            <v>7976547</v>
          </cell>
          <cell r="BC124">
            <v>7978377</v>
          </cell>
          <cell r="BD124">
            <v>7981635</v>
          </cell>
          <cell r="BE124">
            <v>7981978</v>
          </cell>
          <cell r="BF124">
            <v>7994803</v>
          </cell>
          <cell r="BG124">
            <v>7987154</v>
          </cell>
          <cell r="BH124">
            <v>7958627</v>
          </cell>
          <cell r="BI124">
            <v>7909041</v>
          </cell>
          <cell r="BJ124">
            <v>7841245</v>
          </cell>
        </row>
        <row r="125">
          <cell r="B125">
            <v>2403019</v>
          </cell>
          <cell r="C125">
            <v>2458834</v>
          </cell>
          <cell r="D125">
            <v>2507615</v>
          </cell>
          <cell r="E125">
            <v>2557911</v>
          </cell>
          <cell r="F125">
            <v>2622675</v>
          </cell>
          <cell r="G125">
            <v>2709457</v>
          </cell>
          <cell r="H125">
            <v>2816093</v>
          </cell>
          <cell r="I125">
            <v>2942803</v>
          </cell>
          <cell r="J125">
            <v>3084337</v>
          </cell>
          <cell r="K125">
            <v>3231994</v>
          </cell>
          <cell r="L125">
            <v>3380202</v>
          </cell>
          <cell r="M125">
            <v>3529825</v>
          </cell>
          <cell r="N125">
            <v>3680353</v>
          </cell>
          <cell r="O125">
            <v>3831948</v>
          </cell>
          <cell r="P125">
            <v>3985696</v>
          </cell>
          <cell r="Q125">
            <v>4142038</v>
          </cell>
          <cell r="R125">
            <v>4299498</v>
          </cell>
          <cell r="S125">
            <v>4456500</v>
          </cell>
          <cell r="T125">
            <v>4613541</v>
          </cell>
          <cell r="U125">
            <v>4771756</v>
          </cell>
          <cell r="V125">
            <v>4931268</v>
          </cell>
          <cell r="W125">
            <v>5091476</v>
          </cell>
          <cell r="X125">
            <v>5253241</v>
          </cell>
          <cell r="Y125">
            <v>5410120</v>
          </cell>
          <cell r="Z125">
            <v>5552361</v>
          </cell>
          <cell r="AA125">
            <v>5674396</v>
          </cell>
          <cell r="AB125">
            <v>5777772</v>
          </cell>
          <cell r="AC125">
            <v>5862359</v>
          </cell>
          <cell r="AD125">
            <v>5933879</v>
          </cell>
          <cell r="AE125">
            <v>6001551</v>
          </cell>
          <cell r="AF125">
            <v>6071991</v>
          </cell>
          <cell r="AG125">
            <v>6144475</v>
          </cell>
          <cell r="AH125">
            <v>6218464</v>
          </cell>
          <cell r="AI125">
            <v>6300210</v>
          </cell>
          <cell r="AJ125">
            <v>6398037</v>
          </cell>
          <cell r="AK125">
            <v>6516779</v>
          </cell>
          <cell r="AL125">
            <v>6654648</v>
          </cell>
          <cell r="AM125">
            <v>6810135</v>
          </cell>
          <cell r="AN125">
            <v>6979910</v>
          </cell>
          <cell r="AO125">
            <v>7158835</v>
          </cell>
          <cell r="AP125">
            <v>7341555</v>
          </cell>
          <cell r="AQ125">
            <v>7527870</v>
          </cell>
          <cell r="AR125">
            <v>7720653</v>
          </cell>
          <cell r="AS125">
            <v>7899923</v>
          </cell>
          <cell r="AT125">
            <v>8036259</v>
          </cell>
          <cell r="AU125">
            <v>8112462</v>
          </cell>
          <cell r="AV125">
            <v>8131121</v>
          </cell>
          <cell r="AW125">
            <v>8088590</v>
          </cell>
          <cell r="AX125">
            <v>8007259</v>
          </cell>
          <cell r="AY125">
            <v>7923628</v>
          </cell>
          <cell r="AZ125">
            <v>7861315</v>
          </cell>
          <cell r="BA125">
            <v>7816753</v>
          </cell>
          <cell r="BB125">
            <v>7791680</v>
          </cell>
          <cell r="BC125">
            <v>7781842</v>
          </cell>
          <cell r="BD125">
            <v>7777210</v>
          </cell>
          <cell r="BE125">
            <v>7771660</v>
          </cell>
          <cell r="BF125">
            <v>7768366</v>
          </cell>
          <cell r="BG125">
            <v>7768426</v>
          </cell>
          <cell r="BH125">
            <v>7771149</v>
          </cell>
          <cell r="BI125">
            <v>7775232</v>
          </cell>
          <cell r="BJ125">
            <v>7776439</v>
          </cell>
        </row>
        <row r="126">
          <cell r="B126">
            <v>1891445</v>
          </cell>
          <cell r="C126">
            <v>1947310</v>
          </cell>
          <cell r="D126">
            <v>2013932</v>
          </cell>
          <cell r="E126">
            <v>2085913</v>
          </cell>
          <cell r="F126">
            <v>2154819</v>
          </cell>
          <cell r="G126">
            <v>2216401</v>
          </cell>
          <cell r="H126">
            <v>2272423</v>
          </cell>
          <cell r="I126">
            <v>2322041</v>
          </cell>
          <cell r="J126">
            <v>2373203</v>
          </cell>
          <cell r="K126">
            <v>2437948</v>
          </cell>
          <cell r="L126">
            <v>2523317</v>
          </cell>
          <cell r="M126">
            <v>2627318</v>
          </cell>
          <cell r="N126">
            <v>2750179</v>
          </cell>
          <cell r="O126">
            <v>2886941</v>
          </cell>
          <cell r="P126">
            <v>3029514</v>
          </cell>
          <cell r="Q126">
            <v>3172665</v>
          </cell>
          <cell r="R126">
            <v>3317226</v>
          </cell>
          <cell r="S126">
            <v>3462770</v>
          </cell>
          <cell r="T126">
            <v>3609468</v>
          </cell>
          <cell r="U126">
            <v>3758315</v>
          </cell>
          <cell r="V126">
            <v>3909710</v>
          </cell>
          <cell r="W126">
            <v>4062213</v>
          </cell>
          <cell r="X126">
            <v>4214341</v>
          </cell>
          <cell r="Y126">
            <v>4366575</v>
          </cell>
          <cell r="Z126">
            <v>4519992</v>
          </cell>
          <cell r="AA126">
            <v>4674688</v>
          </cell>
          <cell r="AB126">
            <v>4830075</v>
          </cell>
          <cell r="AC126">
            <v>4986966</v>
          </cell>
          <cell r="AD126">
            <v>5139183</v>
          </cell>
          <cell r="AE126">
            <v>5277395</v>
          </cell>
          <cell r="AF126">
            <v>5396287</v>
          </cell>
          <cell r="AG126">
            <v>5497361</v>
          </cell>
          <cell r="AH126">
            <v>5580670</v>
          </cell>
          <cell r="AI126">
            <v>5651612</v>
          </cell>
          <cell r="AJ126">
            <v>5718906</v>
          </cell>
          <cell r="AK126">
            <v>5788840</v>
          </cell>
          <cell r="AL126">
            <v>5860764</v>
          </cell>
          <cell r="AM126">
            <v>5934001</v>
          </cell>
          <cell r="AN126">
            <v>6014613</v>
          </cell>
          <cell r="AO126">
            <v>6110619</v>
          </cell>
          <cell r="AP126">
            <v>6226670</v>
          </cell>
          <cell r="AQ126">
            <v>6360998</v>
          </cell>
          <cell r="AR126">
            <v>6512048</v>
          </cell>
          <cell r="AS126">
            <v>6676660</v>
          </cell>
          <cell r="AT126">
            <v>6850027</v>
          </cell>
          <cell r="AU126">
            <v>7027064</v>
          </cell>
          <cell r="AV126">
            <v>7207543</v>
          </cell>
          <cell r="AW126">
            <v>7394202</v>
          </cell>
          <cell r="AX126">
            <v>7567798</v>
          </cell>
          <cell r="AY126">
            <v>7699993</v>
          </cell>
          <cell r="AZ126">
            <v>7774327</v>
          </cell>
          <cell r="BA126">
            <v>7793468</v>
          </cell>
          <cell r="BB126">
            <v>7754095</v>
          </cell>
          <cell r="BC126">
            <v>7677668</v>
          </cell>
          <cell r="BD126">
            <v>7599138</v>
          </cell>
          <cell r="BE126">
            <v>7541060</v>
          </cell>
          <cell r="BF126">
            <v>7499930</v>
          </cell>
          <cell r="BG126">
            <v>7477324</v>
          </cell>
          <cell r="BH126">
            <v>7469219</v>
          </cell>
          <cell r="BI126">
            <v>7466011</v>
          </cell>
          <cell r="BJ126">
            <v>7461914</v>
          </cell>
        </row>
        <row r="127">
          <cell r="B127">
            <v>1491525</v>
          </cell>
          <cell r="C127">
            <v>1529209</v>
          </cell>
          <cell r="D127">
            <v>1560457</v>
          </cell>
          <cell r="E127">
            <v>1590340</v>
          </cell>
          <cell r="F127">
            <v>1626130</v>
          </cell>
          <cell r="G127">
            <v>1671742</v>
          </cell>
          <cell r="H127">
            <v>1726046</v>
          </cell>
          <cell r="I127">
            <v>1789937</v>
          </cell>
          <cell r="J127">
            <v>1858559</v>
          </cell>
          <cell r="K127">
            <v>1924395</v>
          </cell>
          <cell r="L127">
            <v>1983666</v>
          </cell>
          <cell r="M127">
            <v>2038125</v>
          </cell>
          <cell r="N127">
            <v>2087114</v>
          </cell>
          <cell r="O127">
            <v>2137798</v>
          </cell>
          <cell r="P127">
            <v>2200991</v>
          </cell>
          <cell r="Q127">
            <v>2283016</v>
          </cell>
          <cell r="R127">
            <v>2382041</v>
          </cell>
          <cell r="S127">
            <v>2498257</v>
          </cell>
          <cell r="T127">
            <v>2627186</v>
          </cell>
          <cell r="U127">
            <v>2761513</v>
          </cell>
          <cell r="V127">
            <v>2896479</v>
          </cell>
          <cell r="W127">
            <v>3032847</v>
          </cell>
          <cell r="X127">
            <v>3170249</v>
          </cell>
          <cell r="Y127">
            <v>3308876</v>
          </cell>
          <cell r="Z127">
            <v>3449593</v>
          </cell>
          <cell r="AA127">
            <v>3592772</v>
          </cell>
          <cell r="AB127">
            <v>3737071</v>
          </cell>
          <cell r="AC127">
            <v>3881124</v>
          </cell>
          <cell r="AD127">
            <v>4025361</v>
          </cell>
          <cell r="AE127">
            <v>4170770</v>
          </cell>
          <cell r="AF127">
            <v>4317425</v>
          </cell>
          <cell r="AG127">
            <v>4464761</v>
          </cell>
          <cell r="AH127">
            <v>4613557</v>
          </cell>
          <cell r="AI127">
            <v>4757982</v>
          </cell>
          <cell r="AJ127">
            <v>4889354</v>
          </cell>
          <cell r="AK127">
            <v>5002754</v>
          </cell>
          <cell r="AL127">
            <v>5099691</v>
          </cell>
          <cell r="AM127">
            <v>5180210</v>
          </cell>
          <cell r="AN127">
            <v>5249314</v>
          </cell>
          <cell r="AO127">
            <v>5315055</v>
          </cell>
          <cell r="AP127">
            <v>5383190</v>
          </cell>
          <cell r="AQ127">
            <v>5453115</v>
          </cell>
          <cell r="AR127">
            <v>5524197</v>
          </cell>
          <cell r="AS127">
            <v>5602137</v>
          </cell>
          <cell r="AT127">
            <v>5694517</v>
          </cell>
          <cell r="AU127">
            <v>5805691</v>
          </cell>
          <cell r="AV127">
            <v>5933870</v>
          </cell>
          <cell r="AW127">
            <v>6077476</v>
          </cell>
          <cell r="AX127">
            <v>6233581</v>
          </cell>
          <cell r="AY127">
            <v>6397878</v>
          </cell>
          <cell r="AZ127">
            <v>6565673</v>
          </cell>
          <cell r="BA127">
            <v>6736660</v>
          </cell>
          <cell r="BB127">
            <v>6913417</v>
          </cell>
          <cell r="BC127">
            <v>7077765</v>
          </cell>
          <cell r="BD127">
            <v>7202981</v>
          </cell>
          <cell r="BE127">
            <v>7273739</v>
          </cell>
          <cell r="BF127">
            <v>7292790</v>
          </cell>
          <cell r="BG127">
            <v>7257293</v>
          </cell>
          <cell r="BH127">
            <v>7187425</v>
          </cell>
          <cell r="BI127">
            <v>7115800</v>
          </cell>
          <cell r="BJ127">
            <v>7063380</v>
          </cell>
        </row>
        <row r="128">
          <cell r="B128">
            <v>999025</v>
          </cell>
          <cell r="C128">
            <v>1043982</v>
          </cell>
          <cell r="D128">
            <v>1093050</v>
          </cell>
          <cell r="E128">
            <v>1142902</v>
          </cell>
          <cell r="F128">
            <v>1189087</v>
          </cell>
          <cell r="G128">
            <v>1229623</v>
          </cell>
          <cell r="H128">
            <v>1265467</v>
          </cell>
          <cell r="I128">
            <v>1296168</v>
          </cell>
          <cell r="J128">
            <v>1325911</v>
          </cell>
          <cell r="K128">
            <v>1360680</v>
          </cell>
          <cell r="L128">
            <v>1403669</v>
          </cell>
          <cell r="M128">
            <v>1454069</v>
          </cell>
          <cell r="N128">
            <v>1512790</v>
          </cell>
          <cell r="O128">
            <v>1575633</v>
          </cell>
          <cell r="P128">
            <v>1636200</v>
          </cell>
          <cell r="Q128">
            <v>1691282</v>
          </cell>
          <cell r="R128">
            <v>1742430</v>
          </cell>
          <cell r="S128">
            <v>1789157</v>
          </cell>
          <cell r="T128">
            <v>1837630</v>
          </cell>
          <cell r="U128">
            <v>1897164</v>
          </cell>
          <cell r="V128">
            <v>1973181</v>
          </cell>
          <cell r="W128">
            <v>2064037</v>
          </cell>
          <cell r="X128">
            <v>2169854</v>
          </cell>
          <cell r="Y128">
            <v>2286743</v>
          </cell>
          <cell r="Z128">
            <v>2408420</v>
          </cell>
          <cell r="AA128">
            <v>2530790</v>
          </cell>
          <cell r="AB128">
            <v>2654578</v>
          </cell>
          <cell r="AC128">
            <v>2779471</v>
          </cell>
          <cell r="AD128">
            <v>2905631</v>
          </cell>
          <cell r="AE128">
            <v>3033779</v>
          </cell>
          <cell r="AF128">
            <v>3164209</v>
          </cell>
          <cell r="AG128">
            <v>3295717</v>
          </cell>
          <cell r="AH128">
            <v>3427098</v>
          </cell>
          <cell r="AI128">
            <v>3558744</v>
          </cell>
          <cell r="AJ128">
            <v>3691534</v>
          </cell>
          <cell r="AK128">
            <v>3825540</v>
          </cell>
          <cell r="AL128">
            <v>3960239</v>
          </cell>
          <cell r="AM128">
            <v>4096281</v>
          </cell>
          <cell r="AN128">
            <v>4228410</v>
          </cell>
          <cell r="AO128">
            <v>4348810</v>
          </cell>
          <cell r="AP128">
            <v>4453097</v>
          </cell>
          <cell r="AQ128">
            <v>4542734</v>
          </cell>
          <cell r="AR128">
            <v>4617895</v>
          </cell>
          <cell r="AS128">
            <v>4683045</v>
          </cell>
          <cell r="AT128">
            <v>4745226</v>
          </cell>
          <cell r="AU128">
            <v>4809485</v>
          </cell>
          <cell r="AV128">
            <v>4875286</v>
          </cell>
          <cell r="AW128">
            <v>4942051</v>
          </cell>
          <cell r="AX128">
            <v>5014963</v>
          </cell>
          <cell r="AY128">
            <v>5100939</v>
          </cell>
          <cell r="AZ128">
            <v>5203886</v>
          </cell>
          <cell r="BA128">
            <v>5322016</v>
          </cell>
          <cell r="BB128">
            <v>5453736</v>
          </cell>
          <cell r="BC128">
            <v>5596538</v>
          </cell>
          <cell r="BD128">
            <v>5746740</v>
          </cell>
          <cell r="BE128">
            <v>5900173</v>
          </cell>
          <cell r="BF128">
            <v>6056475</v>
          </cell>
          <cell r="BG128">
            <v>6217900</v>
          </cell>
          <cell r="BH128">
            <v>6367832</v>
          </cell>
          <cell r="BI128">
            <v>6482029</v>
          </cell>
          <cell r="BJ128">
            <v>6546745</v>
          </cell>
        </row>
        <row r="129">
          <cell r="B129">
            <v>589069</v>
          </cell>
          <cell r="C129">
            <v>611645</v>
          </cell>
          <cell r="D129">
            <v>636884</v>
          </cell>
          <cell r="E129">
            <v>665028</v>
          </cell>
          <cell r="F129">
            <v>696641</v>
          </cell>
          <cell r="G129">
            <v>731666</v>
          </cell>
          <cell r="H129">
            <v>769712</v>
          </cell>
          <cell r="I129">
            <v>811100</v>
          </cell>
          <cell r="J129">
            <v>853176</v>
          </cell>
          <cell r="K129">
            <v>892448</v>
          </cell>
          <cell r="L129">
            <v>927357</v>
          </cell>
          <cell r="M129">
            <v>958923</v>
          </cell>
          <cell r="N129">
            <v>987075</v>
          </cell>
          <cell r="O129">
            <v>1014924</v>
          </cell>
          <cell r="P129">
            <v>1046968</v>
          </cell>
          <cell r="Q129">
            <v>1085523</v>
          </cell>
          <cell r="R129">
            <v>1129954</v>
          </cell>
          <cell r="S129">
            <v>1180932</v>
          </cell>
          <cell r="T129">
            <v>1235133</v>
          </cell>
          <cell r="U129">
            <v>1287481</v>
          </cell>
          <cell r="V129">
            <v>1335521</v>
          </cell>
          <cell r="W129">
            <v>1380605</v>
          </cell>
          <cell r="X129">
            <v>1422498</v>
          </cell>
          <cell r="Y129">
            <v>1466174</v>
          </cell>
          <cell r="Z129">
            <v>1519070</v>
          </cell>
          <cell r="AA129">
            <v>1585449</v>
          </cell>
          <cell r="AB129">
            <v>1663929</v>
          </cell>
          <cell r="AC129">
            <v>1754539</v>
          </cell>
          <cell r="AD129">
            <v>1854136</v>
          </cell>
          <cell r="AE129">
            <v>1957711</v>
          </cell>
          <cell r="AF129">
            <v>2061997</v>
          </cell>
          <cell r="AG129">
            <v>2167611</v>
          </cell>
          <cell r="AH129">
            <v>2274327</v>
          </cell>
          <cell r="AI129">
            <v>2382256</v>
          </cell>
          <cell r="AJ129">
            <v>2491945</v>
          </cell>
          <cell r="AK129">
            <v>2603596</v>
          </cell>
          <cell r="AL129">
            <v>2716264</v>
          </cell>
          <cell r="AM129">
            <v>2828977</v>
          </cell>
          <cell r="AN129">
            <v>2942058</v>
          </cell>
          <cell r="AO129">
            <v>3056247</v>
          </cell>
          <cell r="AP129">
            <v>3171589</v>
          </cell>
          <cell r="AQ129">
            <v>3287617</v>
          </cell>
          <cell r="AR129">
            <v>3404844</v>
          </cell>
          <cell r="AS129">
            <v>3518752</v>
          </cell>
          <cell r="AT129">
            <v>3622714</v>
          </cell>
          <cell r="AU129">
            <v>3713071</v>
          </cell>
          <cell r="AV129">
            <v>3791264</v>
          </cell>
          <cell r="AW129">
            <v>3857610</v>
          </cell>
          <cell r="AX129">
            <v>3915784</v>
          </cell>
          <cell r="AY129">
            <v>3971522</v>
          </cell>
          <cell r="AZ129">
            <v>4028957</v>
          </cell>
          <cell r="BA129">
            <v>4087633</v>
          </cell>
          <cell r="BB129">
            <v>4147031</v>
          </cell>
          <cell r="BC129">
            <v>4211637</v>
          </cell>
          <cell r="BD129">
            <v>4287439</v>
          </cell>
          <cell r="BE129">
            <v>4377702</v>
          </cell>
          <cell r="BF129">
            <v>4480693</v>
          </cell>
          <cell r="BG129">
            <v>4594832</v>
          </cell>
          <cell r="BH129">
            <v>4718089</v>
          </cell>
          <cell r="BI129">
            <v>4847595</v>
          </cell>
          <cell r="BJ129">
            <v>4979937</v>
          </cell>
        </row>
        <row r="130">
          <cell r="B130">
            <v>304174</v>
          </cell>
          <cell r="C130">
            <v>308210</v>
          </cell>
          <cell r="D130">
            <v>316552</v>
          </cell>
          <cell r="E130">
            <v>328026</v>
          </cell>
          <cell r="F130">
            <v>341813</v>
          </cell>
          <cell r="G130">
            <v>357308</v>
          </cell>
          <cell r="H130">
            <v>374614</v>
          </cell>
          <cell r="I130">
            <v>393813</v>
          </cell>
          <cell r="J130">
            <v>415012</v>
          </cell>
          <cell r="K130">
            <v>438555</v>
          </cell>
          <cell r="L130">
            <v>464297</v>
          </cell>
          <cell r="M130">
            <v>492290</v>
          </cell>
          <cell r="N130">
            <v>523053</v>
          </cell>
          <cell r="O130">
            <v>554669</v>
          </cell>
          <cell r="P130">
            <v>584676</v>
          </cell>
          <cell r="Q130">
            <v>611973</v>
          </cell>
          <cell r="R130">
            <v>637314</v>
          </cell>
          <cell r="S130">
            <v>660756</v>
          </cell>
          <cell r="T130">
            <v>684305</v>
          </cell>
          <cell r="U130">
            <v>710925</v>
          </cell>
          <cell r="V130">
            <v>742051</v>
          </cell>
          <cell r="W130">
            <v>777289</v>
          </cell>
          <cell r="X130">
            <v>817147</v>
          </cell>
          <cell r="Y130">
            <v>859254</v>
          </cell>
          <cell r="Z130">
            <v>900033</v>
          </cell>
          <cell r="AA130">
            <v>937800</v>
          </cell>
          <cell r="AB130">
            <v>973683</v>
          </cell>
          <cell r="AC130">
            <v>1007684</v>
          </cell>
          <cell r="AD130">
            <v>1043384</v>
          </cell>
          <cell r="AE130">
            <v>1086060</v>
          </cell>
          <cell r="AF130">
            <v>1138687</v>
          </cell>
          <cell r="AG130">
            <v>1200143</v>
          </cell>
          <cell r="AH130">
            <v>1270319</v>
          </cell>
          <cell r="AI130">
            <v>1346912</v>
          </cell>
          <cell r="AJ130">
            <v>1426404</v>
          </cell>
          <cell r="AK130">
            <v>1506527</v>
          </cell>
          <cell r="AL130">
            <v>1587821</v>
          </cell>
          <cell r="AM130">
            <v>1670208</v>
          </cell>
          <cell r="AN130">
            <v>1753752</v>
          </cell>
          <cell r="AO130">
            <v>1838803</v>
          </cell>
          <cell r="AP130">
            <v>1925444</v>
          </cell>
          <cell r="AQ130">
            <v>2012986</v>
          </cell>
          <cell r="AR130">
            <v>2100713</v>
          </cell>
          <cell r="AS130">
            <v>2188876</v>
          </cell>
          <cell r="AT130">
            <v>2278058</v>
          </cell>
          <cell r="AU130">
            <v>2368257</v>
          </cell>
          <cell r="AV130">
            <v>2459077</v>
          </cell>
          <cell r="AW130">
            <v>2550881</v>
          </cell>
          <cell r="AX130">
            <v>2640112</v>
          </cell>
          <cell r="AY130">
            <v>2721670</v>
          </cell>
          <cell r="AZ130">
            <v>2792805</v>
          </cell>
          <cell r="BA130">
            <v>2854833</v>
          </cell>
          <cell r="BB130">
            <v>2908222</v>
          </cell>
          <cell r="BC130">
            <v>2955705</v>
          </cell>
          <cell r="BD130">
            <v>3001442</v>
          </cell>
          <cell r="BE130">
            <v>3048436</v>
          </cell>
          <cell r="BF130">
            <v>3096312</v>
          </cell>
          <cell r="BG130">
            <v>3144669</v>
          </cell>
          <cell r="BH130">
            <v>3197078</v>
          </cell>
          <cell r="BI130">
            <v>3258221</v>
          </cell>
          <cell r="BJ130">
            <v>3330602</v>
          </cell>
        </row>
        <row r="131">
          <cell r="B131">
            <v>180924</v>
          </cell>
          <cell r="C131">
            <v>186470</v>
          </cell>
          <cell r="D131">
            <v>191771</v>
          </cell>
          <cell r="E131">
            <v>197362</v>
          </cell>
          <cell r="F131">
            <v>203432</v>
          </cell>
          <cell r="G131">
            <v>209971</v>
          </cell>
          <cell r="H131">
            <v>217912</v>
          </cell>
          <cell r="I131">
            <v>227950</v>
          </cell>
          <cell r="J131">
            <v>239726</v>
          </cell>
          <cell r="K131">
            <v>252883</v>
          </cell>
          <cell r="L131">
            <v>267130</v>
          </cell>
          <cell r="M131">
            <v>282908</v>
          </cell>
          <cell r="N131">
            <v>300584</v>
          </cell>
          <cell r="O131">
            <v>320111</v>
          </cell>
          <cell r="P131">
            <v>341555</v>
          </cell>
          <cell r="Q131">
            <v>364745</v>
          </cell>
          <cell r="R131">
            <v>390047</v>
          </cell>
          <cell r="S131">
            <v>417970</v>
          </cell>
          <cell r="T131">
            <v>447381</v>
          </cell>
          <cell r="U131">
            <v>476883</v>
          </cell>
          <cell r="V131">
            <v>505777</v>
          </cell>
          <cell r="W131">
            <v>534802</v>
          </cell>
          <cell r="X131">
            <v>564381</v>
          </cell>
          <cell r="Y131">
            <v>595070</v>
          </cell>
          <cell r="Z131">
            <v>627780</v>
          </cell>
          <cell r="AA131">
            <v>662856</v>
          </cell>
          <cell r="AB131">
            <v>700409</v>
          </cell>
          <cell r="AC131">
            <v>740945</v>
          </cell>
          <cell r="AD131">
            <v>783249</v>
          </cell>
          <cell r="AE131">
            <v>825682</v>
          </cell>
          <cell r="AF131">
            <v>867513</v>
          </cell>
          <cell r="AG131">
            <v>909692</v>
          </cell>
          <cell r="AH131">
            <v>952650</v>
          </cell>
          <cell r="AI131">
            <v>997952</v>
          </cell>
          <cell r="AJ131">
            <v>1047879</v>
          </cell>
          <cell r="AK131">
            <v>1103665</v>
          </cell>
          <cell r="AL131">
            <v>1164942</v>
          </cell>
          <cell r="AM131">
            <v>1231734</v>
          </cell>
          <cell r="AN131">
            <v>1303437</v>
          </cell>
          <cell r="AO131">
            <v>1379197</v>
          </cell>
          <cell r="AP131">
            <v>1458407</v>
          </cell>
          <cell r="AQ131">
            <v>1541304</v>
          </cell>
          <cell r="AR131">
            <v>1627943</v>
          </cell>
          <cell r="AS131">
            <v>1718031</v>
          </cell>
          <cell r="AT131">
            <v>1811278</v>
          </cell>
          <cell r="AU131">
            <v>1907365</v>
          </cell>
          <cell r="AV131">
            <v>2006031</v>
          </cell>
          <cell r="AW131">
            <v>2106879</v>
          </cell>
          <cell r="AX131">
            <v>2209949</v>
          </cell>
          <cell r="AY131">
            <v>2315479</v>
          </cell>
          <cell r="AZ131">
            <v>2423262</v>
          </cell>
          <cell r="BA131">
            <v>2532868</v>
          </cell>
          <cell r="BB131">
            <v>2644302</v>
          </cell>
          <cell r="BC131">
            <v>2755173</v>
          </cell>
          <cell r="BD131">
            <v>2862302</v>
          </cell>
          <cell r="BE131">
            <v>2963976</v>
          </cell>
          <cell r="BF131">
            <v>3061161</v>
          </cell>
          <cell r="BG131">
            <v>3154440</v>
          </cell>
          <cell r="BH131">
            <v>3244231</v>
          </cell>
          <cell r="BI131">
            <v>3331251</v>
          </cell>
          <cell r="BJ131">
            <v>3416262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B5:I26" totalsRowShown="0" headerRowDxfId="56" dataDxfId="54" headerRowBorderDxfId="55" tableBorderDxfId="53">
  <autoFilter ref="B5:I26" xr:uid="{00000000-0009-0000-0100-000001000000}"/>
  <tableColumns count="8">
    <tableColumn id="1" xr3:uid="{00000000-0010-0000-0000-000001000000}" name="MEDIDAS" dataDxfId="52"/>
    <tableColumn id="2" xr3:uid="{00000000-0010-0000-0000-000002000000}" name="2010" dataDxfId="51"/>
    <tableColumn id="3" xr3:uid="{00000000-0010-0000-0000-000003000000}" name="2011" dataDxfId="50"/>
    <tableColumn id="4" xr3:uid="{00000000-0010-0000-0000-000004000000}" name="2012" dataDxfId="49"/>
    <tableColumn id="5" xr3:uid="{00000000-0010-0000-0000-000005000000}" name="2013" dataDxfId="48"/>
    <tableColumn id="6" xr3:uid="{00000000-0010-0000-0000-000006000000}" name="2014" dataDxfId="47"/>
    <tableColumn id="7" xr3:uid="{00000000-0010-0000-0000-000007000000}" name="2015" dataDxfId="46"/>
    <tableColumn id="8" xr3:uid="{00000000-0010-0000-0000-000008000000}" name="2016" dataDxfId="4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4" displayName="Tabela4" ref="B6:J11" totalsRowShown="0" headerRowDxfId="44" dataDxfId="43">
  <tableColumns count="9">
    <tableColumn id="1" xr3:uid="{00000000-0010-0000-0100-000001000000}" name="QUANTIDADE" dataDxfId="42"/>
    <tableColumn id="2" xr3:uid="{00000000-0010-0000-0100-000002000000}" name="METRICAS" dataDxfId="41"/>
    <tableColumn id="3" xr3:uid="{00000000-0010-0000-0100-000003000000}" name="2010" dataDxfId="40" dataCellStyle="Vírgula">
      <calculatedColumnFormula>IF(D$6&lt;='Relatório Financeiro'!$J$2,VLOOKUP($C7,Medidas,2,FALSE),NA())</calculatedColumnFormula>
    </tableColumn>
    <tableColumn id="4" xr3:uid="{00000000-0010-0000-0100-000004000000}" name="2011" dataDxfId="39" dataCellStyle="Vírgula">
      <calculatedColumnFormula>IF(E$6&lt;='Relatório Financeiro'!$J$2,VLOOKUP($C7,Medidas,3,FALSE),NA())</calculatedColumnFormula>
    </tableColumn>
    <tableColumn id="5" xr3:uid="{00000000-0010-0000-0100-000005000000}" name="2012" dataDxfId="38" dataCellStyle="Vírgula">
      <calculatedColumnFormula>IF(F$6&lt;='Relatório Financeiro'!$J$2,VLOOKUP($C7,Medidas,4,FALSE),NA())</calculatedColumnFormula>
    </tableColumn>
    <tableColumn id="6" xr3:uid="{00000000-0010-0000-0100-000006000000}" name="2013" dataDxfId="37" dataCellStyle="Vírgula">
      <calculatedColumnFormula>IF(G$6&lt;='Relatório Financeiro'!$J$2,VLOOKUP($C7,Medidas,5,FALSE),NA())</calculatedColumnFormula>
    </tableColumn>
    <tableColumn id="7" xr3:uid="{00000000-0010-0000-0100-000007000000}" name="2014" dataDxfId="36" dataCellStyle="Vírgula">
      <calculatedColumnFormula>IF(H$6&lt;='Relatório Financeiro'!$J$2,VLOOKUP($C7,Medidas,6,FALSE),NA())</calculatedColumnFormula>
    </tableColumn>
    <tableColumn id="8" xr3:uid="{00000000-0010-0000-0100-000008000000}" name="2015" dataDxfId="35" dataCellStyle="Vírgula">
      <calculatedColumnFormula>IF(I$6&lt;='Relatório Financeiro'!$J$2,VLOOKUP($C7,Medidas,7,FALSE),NA())</calculatedColumnFormula>
    </tableColumn>
    <tableColumn id="9" xr3:uid="{00000000-0010-0000-0100-000009000000}" name="2016" dataDxfId="34" dataCellStyle="Vírgula">
      <calculatedColumnFormula>IF(J$6&lt;='Relatório Financeiro'!$J$2,VLOOKUP($C7,Medidas,8,FALSE),NA())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44" displayName="Tabela44" ref="B13:J18" totalsRowShown="0" headerRowDxfId="33" dataDxfId="32">
  <tableColumns count="9">
    <tableColumn id="1" xr3:uid="{00000000-0010-0000-0200-000001000000}" name="QUANTIDADE" dataDxfId="31"/>
    <tableColumn id="2" xr3:uid="{00000000-0010-0000-0200-000002000000}" name="METRICAS" dataDxfId="30">
      <calculatedColumnFormula>C7</calculatedColumnFormula>
    </tableColumn>
    <tableColumn id="3" xr3:uid="{00000000-0010-0000-0200-000003000000}" name="2010" dataDxfId="29" dataCellStyle="Vírgula"/>
    <tableColumn id="4" xr3:uid="{00000000-0010-0000-0200-000004000000}" name="2011" dataDxfId="28" dataCellStyle="Porcentagem">
      <calculatedColumnFormula>IFERROR(E7/D7-1,"")</calculatedColumnFormula>
    </tableColumn>
    <tableColumn id="5" xr3:uid="{00000000-0010-0000-0200-000005000000}" name="2012" dataDxfId="27" dataCellStyle="Vírgula">
      <calculatedColumnFormula>IFERROR(F7/E7-1,"")</calculatedColumnFormula>
    </tableColumn>
    <tableColumn id="6" xr3:uid="{00000000-0010-0000-0200-000006000000}" name="2013" dataDxfId="26" dataCellStyle="Vírgula">
      <calculatedColumnFormula>IFERROR(G7/F7-1,"")</calculatedColumnFormula>
    </tableColumn>
    <tableColumn id="7" xr3:uid="{00000000-0010-0000-0200-000007000000}" name="2014" dataDxfId="25" dataCellStyle="Vírgula">
      <calculatedColumnFormula>IFERROR(H7/G7-1,"")</calculatedColumnFormula>
    </tableColumn>
    <tableColumn id="8" xr3:uid="{00000000-0010-0000-0200-000008000000}" name="2015" dataDxfId="24" dataCellStyle="Vírgula">
      <calculatedColumnFormula>IFERROR(I7/H7-1,"")</calculatedColumnFormula>
    </tableColumn>
    <tableColumn id="9" xr3:uid="{00000000-0010-0000-0200-000009000000}" name="2016" dataDxfId="23" dataCellStyle="Vírgula">
      <calculatedColumnFormula>IFERROR(J7/I7-1,"")</calculatedColumnFormula>
    </tableColumn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ela27" displayName="Tabela27" ref="C20:J36" headerRowDxfId="22" dataDxfId="20" headerRowBorderDxfId="21" tableBorderDxfId="19">
  <tableColumns count="8">
    <tableColumn id="1" xr3:uid="{00000000-0010-0000-0300-000001000000}" name="MEDIDAS" totalsRowLabel="Total" dataDxfId="18" totalsRowDxfId="17"/>
    <tableColumn id="2" xr3:uid="{00000000-0010-0000-0300-000002000000}" name="2010" dataDxfId="16" totalsRowDxfId="15">
      <calculatedColumnFormula>IF(D$20&lt;='Relatório Financeiro'!$J$2,VLOOKUP($C21,Dados,2,FALSE),NA())</calculatedColumnFormula>
    </tableColumn>
    <tableColumn id="3" xr3:uid="{00000000-0010-0000-0300-000003000000}" name="2011" dataDxfId="14" totalsRowDxfId="13">
      <calculatedColumnFormula>IF(E$20&lt;='Relatório Financeiro'!$J$2,VLOOKUP($C21,Dados,3,FALSE),NA())</calculatedColumnFormula>
    </tableColumn>
    <tableColumn id="4" xr3:uid="{00000000-0010-0000-0300-000004000000}" name="2012" dataDxfId="12" totalsRowDxfId="11">
      <calculatedColumnFormula>IF(F$20&lt;='Relatório Financeiro'!$J$2,VLOOKUP($C21,Dados,4,FALSE),NA())</calculatedColumnFormula>
    </tableColumn>
    <tableColumn id="5" xr3:uid="{00000000-0010-0000-0300-000005000000}" name="2013" dataDxfId="10" totalsRowDxfId="9">
      <calculatedColumnFormula>IF(G$20&lt;='Relatório Financeiro'!$J$2,VLOOKUP($C21,Dados,5,FALSE),NA())</calculatedColumnFormula>
    </tableColumn>
    <tableColumn id="6" xr3:uid="{00000000-0010-0000-0300-000006000000}" name="2014" dataDxfId="8" totalsRowDxfId="7">
      <calculatedColumnFormula>IF(H$20&lt;='Relatório Financeiro'!$J$2,VLOOKUP($C21,Dados,6,FALSE),NA())</calculatedColumnFormula>
    </tableColumn>
    <tableColumn id="7" xr3:uid="{00000000-0010-0000-0300-000007000000}" name="2015" dataDxfId="6" totalsRowDxfId="5">
      <calculatedColumnFormula>IF(I$20&lt;='Relatório Financeiro'!$J$2,VLOOKUP($C21,Dados,7,FALSE),NA())</calculatedColumnFormula>
    </tableColumn>
    <tableColumn id="8" xr3:uid="{00000000-0010-0000-0300-000008000000}" name="2016" totalsRowFunction="sum" dataDxfId="4" totalsRowDxfId="3">
      <calculatedColumnFormula>IF(J$20&lt;='Relatório Financeiro'!$J$2,VLOOKUP($C21,Dados,8,FALSE),NA())</calculatedColumnFormula>
    </tableColumn>
  </tableColumns>
  <tableStyleInfo name="TableStyleMedium4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conomiacom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9E5C1"/>
  </sheetPr>
  <dimension ref="B1:Q52"/>
  <sheetViews>
    <sheetView showGridLines="0" tabSelected="1" zoomScale="82" zoomScaleNormal="82" workbookViewId="0"/>
  </sheetViews>
  <sheetFormatPr defaultColWidth="9.109375" defaultRowHeight="14.4" x14ac:dyDescent="0.3"/>
  <cols>
    <col min="1" max="1" width="2.109375" style="1" customWidth="1"/>
    <col min="2" max="2" width="26.44140625" style="1" customWidth="1"/>
    <col min="3" max="3" width="2.6640625" style="1" customWidth="1"/>
    <col min="4" max="4" width="24.6640625" style="1" customWidth="1"/>
    <col min="5" max="5" width="2.6640625" style="1" customWidth="1"/>
    <col min="6" max="6" width="24.6640625" style="1" customWidth="1"/>
    <col min="7" max="7" width="2.6640625" style="1" customWidth="1"/>
    <col min="8" max="8" width="24.6640625" style="1" customWidth="1"/>
    <col min="9" max="9" width="2.6640625" style="1" customWidth="1"/>
    <col min="10" max="10" width="24.6640625" style="1" customWidth="1"/>
    <col min="11" max="11" width="1.6640625" customWidth="1"/>
    <col min="12" max="12" width="10.88671875" style="1" customWidth="1"/>
    <col min="13" max="16384" width="9.109375" style="1"/>
  </cols>
  <sheetData>
    <row r="1" spans="2:17" ht="8.25" customHeight="1" thickBot="1" x14ac:dyDescent="0.35"/>
    <row r="2" spans="2:17" ht="53.25" customHeight="1" thickBot="1" x14ac:dyDescent="0.6">
      <c r="B2" s="2" t="s">
        <v>21</v>
      </c>
      <c r="J2" s="26" t="s">
        <v>6</v>
      </c>
      <c r="L2" s="30" t="s">
        <v>24</v>
      </c>
    </row>
    <row r="3" spans="2:17" ht="30" customHeight="1" x14ac:dyDescent="0.3">
      <c r="B3" s="3" t="s">
        <v>22</v>
      </c>
      <c r="L3"/>
      <c r="M3"/>
      <c r="N3"/>
      <c r="O3"/>
      <c r="P3"/>
      <c r="Q3"/>
    </row>
    <row r="4" spans="2:17" ht="6.75" customHeight="1" thickBot="1" x14ac:dyDescent="0.35">
      <c r="B4" s="14"/>
      <c r="C4" s="14"/>
      <c r="D4" s="14"/>
      <c r="E4" s="14"/>
      <c r="F4" s="14"/>
      <c r="G4" s="14"/>
      <c r="H4" s="14"/>
      <c r="I4" s="14"/>
      <c r="J4" s="14"/>
      <c r="L4"/>
      <c r="M4"/>
      <c r="N4"/>
      <c r="O4"/>
      <c r="P4"/>
      <c r="Q4"/>
    </row>
    <row r="5" spans="2:17" ht="24" customHeight="1" thickBot="1" x14ac:dyDescent="0.35">
      <c r="B5" s="15" t="s">
        <v>29</v>
      </c>
      <c r="C5" s="16"/>
      <c r="D5" s="17"/>
      <c r="E5" s="16"/>
      <c r="F5" s="16"/>
      <c r="G5" s="16"/>
      <c r="H5" s="16"/>
      <c r="I5" s="16"/>
      <c r="J5" s="16"/>
      <c r="L5"/>
      <c r="M5"/>
      <c r="N5"/>
      <c r="O5"/>
      <c r="P5"/>
      <c r="Q5"/>
    </row>
    <row r="6" spans="2:17" ht="18.75" customHeight="1" thickBot="1" x14ac:dyDescent="0.35">
      <c r="B6" s="18"/>
      <c r="C6" s="18"/>
      <c r="D6" s="18"/>
      <c r="E6" s="18"/>
      <c r="F6" s="18"/>
      <c r="G6" s="18"/>
      <c r="H6" s="18"/>
      <c r="I6" s="18"/>
      <c r="J6" s="18"/>
      <c r="L6"/>
      <c r="M6"/>
      <c r="N6"/>
      <c r="O6"/>
      <c r="P6"/>
      <c r="Q6"/>
    </row>
    <row r="7" spans="2:17" ht="21.9" customHeight="1" thickBot="1" x14ac:dyDescent="0.35">
      <c r="B7" s="20" t="str">
        <f>Tabela4[[#This Row],[METRICAS]]</f>
        <v>RECEITAS</v>
      </c>
      <c r="D7" s="19" t="str">
        <f>Metricas!C8</f>
        <v>DEPRECIAÇÃO</v>
      </c>
      <c r="F7" s="19" t="str">
        <f>Metricas!C9</f>
        <v>IMPOSTO</v>
      </c>
      <c r="H7" s="19" t="str">
        <f>Metricas!C10</f>
        <v>LUCRO OPERACIONAL</v>
      </c>
      <c r="J7" s="19" t="str">
        <f>Metricas!C11</f>
        <v>LUCRO LÍQUIDO</v>
      </c>
      <c r="L7"/>
      <c r="M7"/>
      <c r="N7"/>
      <c r="O7"/>
      <c r="P7"/>
      <c r="Q7"/>
    </row>
    <row r="8" spans="2:17" ht="42" customHeight="1" x14ac:dyDescent="0.3">
      <c r="B8" s="27">
        <f>VLOOKUP(B7,Medidas,$J$2-2008,FALSE)</f>
        <v>150687.46</v>
      </c>
      <c r="D8" s="27">
        <f>VLOOKUP(D7,Medidas,$J$2-2008,FALSE)</f>
        <v>4656.92</v>
      </c>
      <c r="F8" s="27">
        <f>VLOOKUP(F7,Medidas,$J$2-2008,FALSE)</f>
        <v>27498.86</v>
      </c>
      <c r="H8" s="27">
        <f>VLOOKUP(H7,Medidas,$J$2-2008,FALSE)</f>
        <v>75643.25</v>
      </c>
      <c r="J8" s="27">
        <f>VLOOKUP(J7,Medidas,$J$2-2008,FALSE)</f>
        <v>59747.95</v>
      </c>
      <c r="L8"/>
      <c r="M8"/>
      <c r="N8"/>
      <c r="O8"/>
      <c r="P8"/>
      <c r="Q8"/>
    </row>
    <row r="9" spans="2:17" ht="18" customHeight="1" x14ac:dyDescent="0.3">
      <c r="B9" s="28">
        <f>VLOOKUP(B7,Percentual,$J$2-2008,FALSE)</f>
        <v>5.5763822163468646E-2</v>
      </c>
      <c r="D9" s="21">
        <f>VLOOKUP(D7,Percentual,$J$2-2008,FALSE)</f>
        <v>-6.3787013415195548E-2</v>
      </c>
      <c r="F9" s="21">
        <f>VLOOKUP(F7,Percentual,$J$2-2008,FALSE)</f>
        <v>7.5151094314599876E-2</v>
      </c>
      <c r="H9" s="21">
        <f>VLOOKUP(H7,Percentual,$J$2-2008,FALSE)</f>
        <v>9.8544694136559086E-2</v>
      </c>
      <c r="J9" s="21">
        <f>VLOOKUP(J7,Percentual,$J$2-2008,FALSE)</f>
        <v>6.9586173204434276E-2</v>
      </c>
      <c r="L9"/>
      <c r="M9"/>
      <c r="N9"/>
      <c r="O9"/>
      <c r="P9"/>
      <c r="Q9"/>
    </row>
    <row r="10" spans="2:17" ht="18" customHeight="1" x14ac:dyDescent="0.3">
      <c r="B10" s="22"/>
      <c r="D10" s="22"/>
      <c r="F10" s="22"/>
      <c r="H10" s="22"/>
      <c r="J10" s="22"/>
      <c r="L10"/>
      <c r="M10"/>
      <c r="N10"/>
      <c r="O10"/>
      <c r="P10"/>
      <c r="Q10"/>
    </row>
    <row r="11" spans="2:17" ht="18" customHeight="1" thickBot="1" x14ac:dyDescent="0.35">
      <c r="B11" s="23"/>
      <c r="D11" s="23"/>
      <c r="F11" s="23"/>
      <c r="H11" s="23"/>
      <c r="J11" s="23"/>
      <c r="L11"/>
      <c r="M11"/>
      <c r="N11"/>
      <c r="O11"/>
      <c r="P11"/>
      <c r="Q11"/>
    </row>
    <row r="12" spans="2:17" ht="18.75" customHeight="1" thickBot="1" x14ac:dyDescent="0.35">
      <c r="B12" s="14"/>
      <c r="C12" s="14"/>
      <c r="D12" s="14"/>
      <c r="E12" s="14"/>
      <c r="F12" s="14"/>
      <c r="G12" s="14"/>
      <c r="H12" s="14"/>
      <c r="I12" s="14"/>
      <c r="J12" s="14"/>
      <c r="L12"/>
      <c r="M12"/>
      <c r="N12"/>
      <c r="O12"/>
      <c r="P12"/>
      <c r="Q12"/>
    </row>
    <row r="13" spans="2:17" ht="24" customHeight="1" thickBot="1" x14ac:dyDescent="0.35">
      <c r="B13" s="31" t="s">
        <v>26</v>
      </c>
      <c r="C13" s="32"/>
      <c r="D13" s="17"/>
      <c r="E13" s="17"/>
      <c r="F13" s="17"/>
      <c r="G13" s="17"/>
      <c r="H13" s="17"/>
      <c r="I13" s="32"/>
      <c r="J13" s="32"/>
      <c r="L13"/>
      <c r="M13"/>
      <c r="N13"/>
      <c r="O13"/>
      <c r="P13"/>
      <c r="Q13"/>
    </row>
    <row r="14" spans="2:17" ht="18.75" customHeight="1" x14ac:dyDescent="0.3">
      <c r="L14"/>
      <c r="M14"/>
      <c r="N14"/>
      <c r="O14"/>
      <c r="P14"/>
      <c r="Q14"/>
    </row>
    <row r="15" spans="2:17" customFormat="1" ht="20.100000000000001" customHeight="1" x14ac:dyDescent="0.3">
      <c r="B15" s="51" t="s">
        <v>2</v>
      </c>
      <c r="C15" s="52"/>
      <c r="D15" s="53" t="str">
        <f>CONCATENATE("RELATÓRIO"," ",J2)</f>
        <v>RELATÓRIO 2013</v>
      </c>
      <c r="E15" s="52"/>
      <c r="F15" s="53" t="str">
        <f>CONCATENATE("RELATÓRIO"," ",J2-1)</f>
        <v>RELATÓRIO 2012</v>
      </c>
      <c r="G15" s="52"/>
      <c r="H15" s="53" t="s">
        <v>25</v>
      </c>
      <c r="I15" s="52"/>
      <c r="J15" s="53" t="str">
        <f>CONCATENATE("TENDÊNCIA"," ",J2-2010," ","ANOS")</f>
        <v>TENDÊNCIA 3 ANOS</v>
      </c>
    </row>
    <row r="16" spans="2:17" customFormat="1" ht="20.100000000000001" customHeight="1" x14ac:dyDescent="0.3">
      <c r="B16" s="54" t="s">
        <v>10</v>
      </c>
      <c r="C16" s="55"/>
      <c r="D16" s="56">
        <f t="shared" ref="D16:D31" si="0">IFERROR(VLOOKUP(B16,Dados,$J$2-2008,FALSE),"")</f>
        <v>150687.46</v>
      </c>
      <c r="E16" s="55"/>
      <c r="F16" s="57">
        <f t="shared" ref="F16:F32" si="1">IFERROR(VLOOKUP(B16,Dados,$J$2-2009,FALSE),"")</f>
        <v>142728.38</v>
      </c>
      <c r="G16" s="55"/>
      <c r="H16" s="58">
        <f>IFERROR(D16/F16-1,"")</f>
        <v>5.5763822163468646E-2</v>
      </c>
      <c r="I16" s="59"/>
      <c r="J16" s="55"/>
    </row>
    <row r="17" spans="2:10" customFormat="1" ht="20.100000000000001" customHeight="1" x14ac:dyDescent="0.3">
      <c r="B17" s="39" t="s">
        <v>11</v>
      </c>
      <c r="C17" s="40"/>
      <c r="D17" s="41">
        <f t="shared" si="0"/>
        <v>78901.27</v>
      </c>
      <c r="E17" s="40"/>
      <c r="F17" s="42">
        <f t="shared" si="1"/>
        <v>75924.86</v>
      </c>
      <c r="G17" s="40"/>
      <c r="H17" s="43">
        <f t="shared" ref="H17:H32" si="2">IFERROR(D17/F17-1,"")</f>
        <v>3.9202047919482563E-2</v>
      </c>
      <c r="I17" s="44"/>
      <c r="J17" s="40"/>
    </row>
    <row r="18" spans="2:10" customFormat="1" ht="20.100000000000001" customHeight="1" x14ac:dyDescent="0.3">
      <c r="B18" s="33" t="s">
        <v>12</v>
      </c>
      <c r="C18" s="34"/>
      <c r="D18" s="35">
        <f t="shared" si="0"/>
        <v>75643.25</v>
      </c>
      <c r="E18" s="34"/>
      <c r="F18" s="36">
        <f t="shared" si="1"/>
        <v>68857.69</v>
      </c>
      <c r="G18" s="34"/>
      <c r="H18" s="37">
        <f t="shared" si="2"/>
        <v>9.8544694136559086E-2</v>
      </c>
      <c r="I18" s="38"/>
      <c r="J18" s="34"/>
    </row>
    <row r="19" spans="2:10" customFormat="1" ht="20.100000000000001" customHeight="1" x14ac:dyDescent="0.3">
      <c r="B19" s="39" t="s">
        <v>13</v>
      </c>
      <c r="C19" s="40"/>
      <c r="D19" s="41">
        <f t="shared" si="0"/>
        <v>4656.92</v>
      </c>
      <c r="E19" s="40"/>
      <c r="F19" s="42">
        <f t="shared" si="1"/>
        <v>4974.21</v>
      </c>
      <c r="G19" s="40"/>
      <c r="H19" s="43">
        <f t="shared" si="2"/>
        <v>-6.3787013415195548E-2</v>
      </c>
      <c r="I19" s="44"/>
      <c r="J19" s="40"/>
    </row>
    <row r="20" spans="2:10" customFormat="1" ht="20.100000000000001" customHeight="1" x14ac:dyDescent="0.3">
      <c r="B20" s="33" t="s">
        <v>14</v>
      </c>
      <c r="C20" s="34"/>
      <c r="D20" s="35">
        <f t="shared" si="0"/>
        <v>3136.12</v>
      </c>
      <c r="E20" s="34"/>
      <c r="F20" s="36">
        <f t="shared" si="1"/>
        <v>2893.11</v>
      </c>
      <c r="G20" s="34"/>
      <c r="H20" s="37">
        <f t="shared" si="2"/>
        <v>8.3996114907487041E-2</v>
      </c>
      <c r="I20" s="38"/>
      <c r="J20" s="34"/>
    </row>
    <row r="21" spans="2:10" customFormat="1" ht="20.100000000000001" customHeight="1" x14ac:dyDescent="0.3">
      <c r="B21" s="39" t="s">
        <v>15</v>
      </c>
      <c r="C21" s="40"/>
      <c r="D21" s="41">
        <f t="shared" si="0"/>
        <v>59747.95</v>
      </c>
      <c r="E21" s="40"/>
      <c r="F21" s="42">
        <f t="shared" si="1"/>
        <v>55860.81</v>
      </c>
      <c r="G21" s="40"/>
      <c r="H21" s="43">
        <f t="shared" si="2"/>
        <v>6.9586173204434276E-2</v>
      </c>
      <c r="I21" s="44"/>
      <c r="J21" s="40"/>
    </row>
    <row r="22" spans="2:10" customFormat="1" ht="20.100000000000001" customHeight="1" x14ac:dyDescent="0.3">
      <c r="B22" s="33" t="s">
        <v>16</v>
      </c>
      <c r="C22" s="34"/>
      <c r="D22" s="35">
        <f t="shared" si="0"/>
        <v>27498.86</v>
      </c>
      <c r="E22" s="34"/>
      <c r="F22" s="36">
        <f t="shared" si="1"/>
        <v>25576.74</v>
      </c>
      <c r="G22" s="34"/>
      <c r="H22" s="37">
        <f t="shared" si="2"/>
        <v>7.5151094314599876E-2</v>
      </c>
      <c r="I22" s="38"/>
      <c r="J22" s="34"/>
    </row>
    <row r="23" spans="2:10" customFormat="1" ht="20.100000000000001" customHeight="1" x14ac:dyDescent="0.3">
      <c r="B23" s="39" t="s">
        <v>17</v>
      </c>
      <c r="C23" s="40"/>
      <c r="D23" s="41">
        <f t="shared" si="0"/>
        <v>39895.050000000003</v>
      </c>
      <c r="E23" s="40"/>
      <c r="F23" s="42">
        <f t="shared" si="1"/>
        <v>38418.53</v>
      </c>
      <c r="G23" s="40"/>
      <c r="H23" s="43">
        <f t="shared" si="2"/>
        <v>3.843249598566123E-2</v>
      </c>
      <c r="I23" s="44"/>
      <c r="J23" s="40"/>
    </row>
    <row r="24" spans="2:10" customFormat="1" ht="20.100000000000001" customHeight="1" x14ac:dyDescent="0.3">
      <c r="B24" s="33" t="s">
        <v>30</v>
      </c>
      <c r="C24" s="34"/>
      <c r="D24" s="35">
        <f t="shared" si="0"/>
        <v>13.78</v>
      </c>
      <c r="E24" s="34"/>
      <c r="F24" s="36">
        <f t="shared" si="1"/>
        <v>14.29</v>
      </c>
      <c r="G24" s="34"/>
      <c r="H24" s="37">
        <f t="shared" si="2"/>
        <v>-3.5689293212036399E-2</v>
      </c>
      <c r="I24" s="38"/>
      <c r="J24" s="34"/>
    </row>
    <row r="25" spans="2:10" customFormat="1" ht="20.100000000000001" customHeight="1" x14ac:dyDescent="0.3">
      <c r="B25" s="39" t="s">
        <v>31</v>
      </c>
      <c r="C25" s="40"/>
      <c r="D25" s="41">
        <f t="shared" si="0"/>
        <v>20.170000000000002</v>
      </c>
      <c r="E25" s="40"/>
      <c r="F25" s="42">
        <f t="shared" si="1"/>
        <v>19.22</v>
      </c>
      <c r="G25" s="40"/>
      <c r="H25" s="43">
        <f t="shared" si="2"/>
        <v>4.9427679500520405E-2</v>
      </c>
      <c r="I25" s="44"/>
      <c r="J25" s="40"/>
    </row>
    <row r="26" spans="2:10" customFormat="1" ht="20.100000000000001" customHeight="1" x14ac:dyDescent="0.3">
      <c r="B26" s="33" t="s">
        <v>32</v>
      </c>
      <c r="C26" s="34"/>
      <c r="D26" s="35">
        <f t="shared" si="0"/>
        <v>21.87</v>
      </c>
      <c r="E26" s="34"/>
      <c r="F26" s="36">
        <f t="shared" si="1"/>
        <v>23.19</v>
      </c>
      <c r="G26" s="34"/>
      <c r="H26" s="37">
        <f>IFERROR(D26/F26-1,"")</f>
        <v>-5.6921086675291055E-2</v>
      </c>
      <c r="I26" s="38"/>
      <c r="J26" s="34"/>
    </row>
    <row r="27" spans="2:10" customFormat="1" ht="20.100000000000001" customHeight="1" x14ac:dyDescent="0.3">
      <c r="B27" s="39" t="s">
        <v>33</v>
      </c>
      <c r="C27" s="40"/>
      <c r="D27" s="41">
        <f t="shared" si="0"/>
        <v>13.7</v>
      </c>
      <c r="E27" s="40"/>
      <c r="F27" s="42">
        <f t="shared" si="1"/>
        <v>12.59</v>
      </c>
      <c r="G27" s="40"/>
      <c r="H27" s="43">
        <f t="shared" si="2"/>
        <v>8.8165210484511425E-2</v>
      </c>
      <c r="I27" s="44"/>
      <c r="J27" s="40"/>
    </row>
    <row r="28" spans="2:10" customFormat="1" ht="20.100000000000001" customHeight="1" x14ac:dyDescent="0.3">
      <c r="B28" s="33" t="s">
        <v>34</v>
      </c>
      <c r="C28" s="34"/>
      <c r="D28" s="35">
        <f t="shared" si="0"/>
        <v>0.89</v>
      </c>
      <c r="E28" s="34"/>
      <c r="F28" s="36">
        <f t="shared" si="1"/>
        <v>0.85</v>
      </c>
      <c r="G28" s="34"/>
      <c r="H28" s="37">
        <f t="shared" si="2"/>
        <v>4.705882352941182E-2</v>
      </c>
      <c r="I28" s="38"/>
      <c r="J28" s="34"/>
    </row>
    <row r="29" spans="2:10" customFormat="1" ht="20.100000000000001" customHeight="1" x14ac:dyDescent="0.3">
      <c r="B29" s="39" t="s">
        <v>35</v>
      </c>
      <c r="C29" s="40"/>
      <c r="D29" s="41">
        <f t="shared" si="0"/>
        <v>0.28000000000000003</v>
      </c>
      <c r="E29" s="40"/>
      <c r="F29" s="42">
        <f t="shared" si="1"/>
        <v>0.27</v>
      </c>
      <c r="G29" s="40"/>
      <c r="H29" s="43">
        <f t="shared" si="2"/>
        <v>3.7037037037036979E-2</v>
      </c>
      <c r="I29" s="44"/>
      <c r="J29" s="40"/>
    </row>
    <row r="30" spans="2:10" customFormat="1" ht="20.100000000000001" customHeight="1" x14ac:dyDescent="0.3">
      <c r="B30" s="33"/>
      <c r="C30" s="34"/>
      <c r="D30" s="35" t="str">
        <f t="shared" si="0"/>
        <v/>
      </c>
      <c r="E30" s="34"/>
      <c r="F30" s="36" t="str">
        <f t="shared" si="1"/>
        <v/>
      </c>
      <c r="G30" s="34"/>
      <c r="H30" s="37" t="str">
        <f t="shared" si="2"/>
        <v/>
      </c>
      <c r="I30" s="38"/>
      <c r="J30" s="34"/>
    </row>
    <row r="31" spans="2:10" customFormat="1" ht="20.100000000000001" customHeight="1" x14ac:dyDescent="0.3">
      <c r="B31" s="39"/>
      <c r="C31" s="40"/>
      <c r="D31" s="41" t="str">
        <f t="shared" si="0"/>
        <v/>
      </c>
      <c r="E31" s="40"/>
      <c r="F31" s="42" t="str">
        <f t="shared" si="1"/>
        <v/>
      </c>
      <c r="G31" s="40"/>
      <c r="H31" s="43" t="str">
        <f t="shared" si="2"/>
        <v/>
      </c>
      <c r="I31" s="44"/>
      <c r="J31" s="40"/>
    </row>
    <row r="32" spans="2:10" customFormat="1" ht="20.100000000000001" customHeight="1" x14ac:dyDescent="0.3">
      <c r="B32" s="45"/>
      <c r="C32" s="46"/>
      <c r="D32" s="47"/>
      <c r="E32" s="46"/>
      <c r="F32" s="48" t="str">
        <f t="shared" si="1"/>
        <v/>
      </c>
      <c r="G32" s="46"/>
      <c r="H32" s="49" t="str">
        <f t="shared" si="2"/>
        <v/>
      </c>
      <c r="I32" s="50"/>
      <c r="J32" s="46"/>
    </row>
    <row r="33" spans="12:17" customFormat="1" ht="20.100000000000001" customHeight="1" x14ac:dyDescent="0.3"/>
    <row r="34" spans="12:17" customFormat="1" ht="20.100000000000001" customHeight="1" x14ac:dyDescent="0.3"/>
    <row r="35" spans="12:17" customFormat="1" ht="20.100000000000001" customHeight="1" x14ac:dyDescent="0.3"/>
    <row r="36" spans="12:17" customFormat="1" ht="20.100000000000001" customHeight="1" x14ac:dyDescent="0.3"/>
    <row r="37" spans="12:17" customFormat="1" ht="20.100000000000001" customHeight="1" x14ac:dyDescent="0.3"/>
    <row r="38" spans="12:17" customFormat="1" ht="20.100000000000001" customHeight="1" x14ac:dyDescent="0.3"/>
    <row r="39" spans="12:17" customFormat="1" ht="20.100000000000001" customHeight="1" x14ac:dyDescent="0.3"/>
    <row r="40" spans="12:17" customFormat="1" ht="20.100000000000001" customHeight="1" x14ac:dyDescent="0.3"/>
    <row r="41" spans="12:17" customFormat="1" ht="20.100000000000001" customHeight="1" x14ac:dyDescent="0.3"/>
    <row r="42" spans="12:17" customFormat="1" ht="20.100000000000001" customHeight="1" x14ac:dyDescent="0.3"/>
    <row r="43" spans="12:17" ht="20.100000000000001" customHeight="1" x14ac:dyDescent="0.3">
      <c r="L43"/>
      <c r="M43"/>
      <c r="N43"/>
      <c r="O43"/>
      <c r="P43"/>
      <c r="Q43"/>
    </row>
    <row r="44" spans="12:17" ht="20.100000000000001" customHeight="1" x14ac:dyDescent="0.3">
      <c r="L44"/>
      <c r="M44"/>
      <c r="N44"/>
      <c r="O44"/>
      <c r="P44"/>
      <c r="Q44"/>
    </row>
    <row r="45" spans="12:17" ht="20.100000000000001" customHeight="1" x14ac:dyDescent="0.3">
      <c r="L45"/>
      <c r="M45"/>
      <c r="N45"/>
      <c r="O45"/>
      <c r="P45"/>
      <c r="Q45"/>
    </row>
    <row r="46" spans="12:17" ht="20.100000000000001" customHeight="1" x14ac:dyDescent="0.3">
      <c r="L46"/>
      <c r="M46"/>
      <c r="N46"/>
      <c r="O46"/>
      <c r="P46"/>
      <c r="Q46"/>
    </row>
    <row r="47" spans="12:17" x14ac:dyDescent="0.3">
      <c r="L47"/>
      <c r="M47"/>
      <c r="N47"/>
      <c r="O47"/>
      <c r="P47"/>
      <c r="Q47"/>
    </row>
    <row r="48" spans="12:17" x14ac:dyDescent="0.3">
      <c r="L48"/>
      <c r="M48"/>
      <c r="N48"/>
      <c r="O48"/>
      <c r="P48"/>
      <c r="Q48"/>
    </row>
    <row r="49" spans="12:17" x14ac:dyDescent="0.3">
      <c r="L49"/>
      <c r="M49"/>
      <c r="N49"/>
      <c r="O49"/>
      <c r="P49"/>
      <c r="Q49"/>
    </row>
    <row r="50" spans="12:17" x14ac:dyDescent="0.3">
      <c r="L50"/>
      <c r="M50"/>
      <c r="N50"/>
      <c r="O50"/>
      <c r="P50"/>
      <c r="Q50"/>
    </row>
    <row r="51" spans="12:17" x14ac:dyDescent="0.3">
      <c r="L51"/>
      <c r="M51"/>
      <c r="N51"/>
      <c r="O51"/>
      <c r="P51"/>
      <c r="Q51"/>
    </row>
    <row r="52" spans="12:17" x14ac:dyDescent="0.3">
      <c r="L52"/>
      <c r="M52"/>
      <c r="N52"/>
      <c r="O52"/>
      <c r="P52"/>
      <c r="Q52"/>
    </row>
  </sheetData>
  <conditionalFormatting sqref="B9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B16:J44">
    <cfRule type="expression" dxfId="2" priority="2">
      <formula>MOD(ROW(),2)=0</formula>
    </cfRule>
  </conditionalFormatting>
  <conditionalFormatting sqref="D9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F9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H9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H16:H32">
    <cfRule type="iconSet" priority="1">
      <iconSet iconSet="3Arrows">
        <cfvo type="percent" val="0"/>
        <cfvo type="num" val="0"/>
        <cfvo type="num" val="0"/>
      </iconSet>
    </cfRule>
  </conditionalFormatting>
  <conditionalFormatting sqref="J9">
    <cfRule type="iconSet" priority="4">
      <iconSet iconSet="3Arrows">
        <cfvo type="percent" val="0"/>
        <cfvo type="num" val="0"/>
        <cfvo type="num" val="0" gte="0"/>
      </iconSet>
    </cfRule>
  </conditionalFormatting>
  <pageMargins left="0.511811024" right="0.511811024" top="0.78740157499999996" bottom="0.78740157499999996" header="0.31496062000000002" footer="0.31496062000000002"/>
  <pageSetup paperSize="9" scale="66" orientation="portrait" r:id="rId1"/>
  <colBreaks count="1" manualBreakCount="1">
    <brk id="10" max="1048575" man="1"/>
  </colBreaks>
  <ignoredErrors>
    <ignoredError sqref="J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'Dados Financeiros'!$C$5:$I$5</xm:f>
          </x14:formula1>
          <xm:sqref>J2</xm:sqref>
        </x14:dataValidation>
      </x14:dataValidation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00000000-0003-0000-0000-000000000000}">
          <x14:colorSeries theme="1" tint="0.499984740745262"/>
          <x14:colorNegative rgb="FFD00000"/>
          <x14:colorAxis rgb="FF000000"/>
          <x14:colorMarkers rgb="FF206B3F"/>
          <x14:colorFirst rgb="FFD00000"/>
          <x14:colorLast rgb="FFD00000"/>
          <x14:colorHigh rgb="FFD00000"/>
          <x14:colorLow rgb="FFD00000"/>
          <x14:sparklines>
            <x14:sparkline>
              <xm:f>Metricas!D7:J7</xm:f>
              <xm:sqref>B10</xm:sqref>
            </x14:sparkline>
          </x14:sparklines>
        </x14:sparklineGroup>
        <x14:sparklineGroup displayEmptyCellsAs="gap" markers="1" xr2:uid="{00000000-0003-0000-0000-000001000000}">
          <x14:colorSeries theme="1" tint="0.499984740745262"/>
          <x14:colorNegative rgb="FFD00000"/>
          <x14:colorAxis rgb="FF000000"/>
          <x14:colorMarkers rgb="FF206B3F"/>
          <x14:colorFirst rgb="FFD00000"/>
          <x14:colorLast rgb="FFD00000"/>
          <x14:colorHigh rgb="FFD00000"/>
          <x14:colorLow rgb="FFD00000"/>
          <x14:sparklines>
            <x14:sparkline>
              <xm:f>Metricas!D8:J8</xm:f>
              <xm:sqref>D10</xm:sqref>
            </x14:sparkline>
          </x14:sparklines>
        </x14:sparklineGroup>
        <x14:sparklineGroup displayEmptyCellsAs="gap" markers="1" xr2:uid="{00000000-0003-0000-0000-000002000000}">
          <x14:colorSeries theme="1" tint="0.499984740745262"/>
          <x14:colorNegative rgb="FFD00000"/>
          <x14:colorAxis rgb="FF000000"/>
          <x14:colorMarkers rgb="FF206B3F"/>
          <x14:colorFirst rgb="FFD00000"/>
          <x14:colorLast rgb="FFD00000"/>
          <x14:colorHigh rgb="FFD00000"/>
          <x14:colorLow rgb="FFD00000"/>
          <x14:sparklines>
            <x14:sparkline>
              <xm:f>Metricas!D9:J9</xm:f>
              <xm:sqref>F10</xm:sqref>
            </x14:sparkline>
          </x14:sparklines>
        </x14:sparklineGroup>
        <x14:sparklineGroup displayEmptyCellsAs="gap" markers="1" xr2:uid="{00000000-0003-0000-0000-000003000000}">
          <x14:colorSeries theme="1" tint="0.499984740745262"/>
          <x14:colorNegative rgb="FFD00000"/>
          <x14:colorAxis rgb="FF000000"/>
          <x14:colorMarkers rgb="FF206B3F"/>
          <x14:colorFirst rgb="FFD00000"/>
          <x14:colorLast rgb="FFD00000"/>
          <x14:colorHigh rgb="FFD00000"/>
          <x14:colorLow rgb="FFD00000"/>
          <x14:sparklines>
            <x14:sparkline>
              <xm:f>Metricas!D10:J10</xm:f>
              <xm:sqref>H10</xm:sqref>
            </x14:sparkline>
          </x14:sparklines>
        </x14:sparklineGroup>
        <x14:sparklineGroup displayEmptyCellsAs="gap" markers="1" xr2:uid="{00000000-0003-0000-0000-000004000000}">
          <x14:colorSeries theme="1" tint="0.499984740745262"/>
          <x14:colorNegative rgb="FFD00000"/>
          <x14:colorAxis rgb="FF000000"/>
          <x14:colorMarkers rgb="FF206B3F"/>
          <x14:colorFirst rgb="FFD00000"/>
          <x14:colorLast rgb="FFD00000"/>
          <x14:colorHigh rgb="FFD00000"/>
          <x14:colorLow rgb="FFD00000"/>
          <x14:sparklines>
            <x14:sparkline>
              <xm:f>Metricas!D11:J11</xm:f>
              <xm:sqref>J10</xm:sqref>
            </x14:sparkline>
          </x14:sparklines>
        </x14:sparklineGroup>
        <x14:sparklineGroup displayEmptyCellsAs="gap" markers="1" xr2:uid="{00000000-0003-0000-0000-000005000000}">
          <x14:colorSeries theme="1" tint="0.499984740745262"/>
          <x14:colorNegative rgb="FFD00000"/>
          <x14:colorAxis rgb="FF000000"/>
          <x14:colorMarkers rgb="FF206B3F"/>
          <x14:colorFirst rgb="FFD00000"/>
          <x14:colorLast rgb="FFD00000"/>
          <x14:colorHigh rgb="FFD00000"/>
          <x14:colorLow rgb="FFD00000"/>
          <x14:sparklines>
            <x14:sparkline>
              <xm:f>Metricas!D21:J21</xm:f>
              <xm:sqref>J16</xm:sqref>
            </x14:sparkline>
            <x14:sparkline>
              <xm:f>Metricas!D22:J22</xm:f>
              <xm:sqref>J17</xm:sqref>
            </x14:sparkline>
            <x14:sparkline>
              <xm:f>Metricas!D23:J23</xm:f>
              <xm:sqref>J18</xm:sqref>
            </x14:sparkline>
            <x14:sparkline>
              <xm:f>Metricas!D24:J24</xm:f>
              <xm:sqref>J19</xm:sqref>
            </x14:sparkline>
            <x14:sparkline>
              <xm:f>Metricas!D25:J25</xm:f>
              <xm:sqref>J20</xm:sqref>
            </x14:sparkline>
            <x14:sparkline>
              <xm:f>Metricas!D26:J26</xm:f>
              <xm:sqref>J21</xm:sqref>
            </x14:sparkline>
            <x14:sparkline>
              <xm:f>Metricas!D27:J27</xm:f>
              <xm:sqref>J22</xm:sqref>
            </x14:sparkline>
            <x14:sparkline>
              <xm:f>Metricas!D28:J28</xm:f>
              <xm:sqref>J23</xm:sqref>
            </x14:sparkline>
            <x14:sparkline>
              <xm:f>Metricas!D29:J29</xm:f>
              <xm:sqref>J24</xm:sqref>
            </x14:sparkline>
            <x14:sparkline>
              <xm:f>Metricas!D30:J30</xm:f>
              <xm:sqref>J25</xm:sqref>
            </x14:sparkline>
            <x14:sparkline>
              <xm:f>Metricas!D31:J31</xm:f>
              <xm:sqref>J26</xm:sqref>
            </x14:sparkline>
            <x14:sparkline>
              <xm:f>Metricas!D32:J32</xm:f>
              <xm:sqref>J27</xm:sqref>
            </x14:sparkline>
            <x14:sparkline>
              <xm:f>Metricas!D33:J33</xm:f>
              <xm:sqref>J28</xm:sqref>
            </x14:sparkline>
            <x14:sparkline>
              <xm:f>Metricas!D34:J34</xm:f>
              <xm:sqref>J29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9E5C1"/>
  </sheetPr>
  <dimension ref="B1:M32"/>
  <sheetViews>
    <sheetView showGridLines="0" workbookViewId="0">
      <selection activeCell="F12" sqref="F12"/>
    </sheetView>
  </sheetViews>
  <sheetFormatPr defaultColWidth="9.109375" defaultRowHeight="14.4" x14ac:dyDescent="0.3"/>
  <cols>
    <col min="1" max="1" width="2.109375" style="1" customWidth="1"/>
    <col min="2" max="2" width="27.33203125" style="1" customWidth="1"/>
    <col min="3" max="9" width="17.33203125" style="1" customWidth="1"/>
    <col min="10" max="10" width="2.109375" style="1" customWidth="1"/>
    <col min="11" max="11" width="9.109375" style="1"/>
    <col min="12" max="12" width="14.109375" style="1" customWidth="1"/>
    <col min="13" max="16384" width="9.109375" style="1"/>
  </cols>
  <sheetData>
    <row r="1" spans="2:13" ht="8.25" customHeight="1" x14ac:dyDescent="0.3"/>
    <row r="2" spans="2:13" ht="30.6" x14ac:dyDescent="0.55000000000000004">
      <c r="B2" s="2" t="s">
        <v>0</v>
      </c>
    </row>
    <row r="3" spans="2:13" ht="17.399999999999999" x14ac:dyDescent="0.3">
      <c r="B3" s="3" t="s">
        <v>1</v>
      </c>
    </row>
    <row r="4" spans="2:13" ht="25.5" customHeight="1" x14ac:dyDescent="0.3">
      <c r="B4" s="4" t="s">
        <v>27</v>
      </c>
    </row>
    <row r="5" spans="2:13" ht="30" customHeight="1" x14ac:dyDescent="0.3"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L5"/>
    </row>
    <row r="6" spans="2:13" s="10" customFormat="1" ht="20.100000000000001" customHeight="1" x14ac:dyDescent="0.3">
      <c r="B6" s="7" t="s">
        <v>10</v>
      </c>
      <c r="C6" s="8">
        <v>125000</v>
      </c>
      <c r="D6" s="8">
        <v>134137.45000000001</v>
      </c>
      <c r="E6" s="8">
        <v>142728.38</v>
      </c>
      <c r="F6" s="8">
        <v>150687.46</v>
      </c>
      <c r="G6" s="8">
        <v>165044.56</v>
      </c>
      <c r="H6" s="8">
        <v>180026.63</v>
      </c>
      <c r="I6" s="9">
        <v>180583.88</v>
      </c>
      <c r="L6"/>
    </row>
    <row r="7" spans="2:13" s="10" customFormat="1" ht="20.100000000000001" customHeight="1" x14ac:dyDescent="0.3">
      <c r="B7" s="11" t="s">
        <v>11</v>
      </c>
      <c r="C7" s="12">
        <v>65000</v>
      </c>
      <c r="D7" s="12">
        <v>70962.31</v>
      </c>
      <c r="E7" s="12">
        <v>75924.86</v>
      </c>
      <c r="F7" s="12">
        <v>78901.27</v>
      </c>
      <c r="G7" s="12">
        <v>81674.37</v>
      </c>
      <c r="H7" s="12">
        <v>80883.33</v>
      </c>
      <c r="I7" s="13">
        <v>94419.45</v>
      </c>
      <c r="L7"/>
    </row>
    <row r="8" spans="2:13" s="10" customFormat="1" ht="20.100000000000001" customHeight="1" x14ac:dyDescent="0.3">
      <c r="B8" s="11" t="s">
        <v>12</v>
      </c>
      <c r="C8" s="12">
        <v>60000</v>
      </c>
      <c r="D8" s="12">
        <v>64207.3</v>
      </c>
      <c r="E8" s="12">
        <v>68857.69</v>
      </c>
      <c r="F8" s="12">
        <v>75643.25</v>
      </c>
      <c r="G8" s="12">
        <v>76755.259999999995</v>
      </c>
      <c r="H8" s="12">
        <v>77317.83</v>
      </c>
      <c r="I8" s="13">
        <v>73425.990000000005</v>
      </c>
      <c r="L8"/>
      <c r="M8"/>
    </row>
    <row r="9" spans="2:13" s="10" customFormat="1" ht="20.100000000000001" customHeight="1" x14ac:dyDescent="0.3">
      <c r="B9" s="11" t="s">
        <v>13</v>
      </c>
      <c r="C9" s="12">
        <v>4500</v>
      </c>
      <c r="D9" s="12">
        <v>4517.7700000000004</v>
      </c>
      <c r="E9" s="12">
        <v>4974.21</v>
      </c>
      <c r="F9" s="12">
        <v>4656.92</v>
      </c>
      <c r="G9" s="12">
        <v>5024.1099999999997</v>
      </c>
      <c r="H9" s="12">
        <v>5068.42</v>
      </c>
      <c r="I9" s="13">
        <v>5546.88</v>
      </c>
      <c r="L9"/>
      <c r="M9"/>
    </row>
    <row r="10" spans="2:13" s="10" customFormat="1" ht="20.100000000000001" customHeight="1" x14ac:dyDescent="0.3">
      <c r="B10" s="11" t="s">
        <v>14</v>
      </c>
      <c r="C10" s="12">
        <v>2500</v>
      </c>
      <c r="D10" s="12">
        <v>2745.82</v>
      </c>
      <c r="E10" s="12">
        <v>2893.11</v>
      </c>
      <c r="F10" s="12">
        <v>3136.12</v>
      </c>
      <c r="G10" s="12">
        <v>3148.53</v>
      </c>
      <c r="H10" s="12">
        <v>3338.3</v>
      </c>
      <c r="I10" s="13">
        <v>3789.47</v>
      </c>
      <c r="L10"/>
      <c r="M10"/>
    </row>
    <row r="11" spans="2:13" s="10" customFormat="1" ht="20.100000000000001" customHeight="1" x14ac:dyDescent="0.3">
      <c r="B11" s="11" t="s">
        <v>15</v>
      </c>
      <c r="C11" s="12">
        <v>54000</v>
      </c>
      <c r="D11" s="12">
        <v>54761.074999999997</v>
      </c>
      <c r="E11" s="12">
        <v>55860.81</v>
      </c>
      <c r="F11" s="12">
        <v>59747.95</v>
      </c>
      <c r="G11" s="12">
        <v>61483.59</v>
      </c>
      <c r="H11" s="12">
        <v>66272.100000000006</v>
      </c>
      <c r="I11" s="13">
        <v>67474.850000000006</v>
      </c>
    </row>
    <row r="12" spans="2:13" s="10" customFormat="1" ht="20.100000000000001" customHeight="1" x14ac:dyDescent="0.3">
      <c r="B12" s="11" t="s">
        <v>16</v>
      </c>
      <c r="C12" s="12">
        <v>22000</v>
      </c>
      <c r="D12" s="12">
        <v>23920.54</v>
      </c>
      <c r="E12" s="12">
        <v>25576.74</v>
      </c>
      <c r="F12" s="12">
        <v>27498.86</v>
      </c>
      <c r="G12" s="12">
        <v>28335.67</v>
      </c>
      <c r="H12" s="12">
        <v>29424.53</v>
      </c>
      <c r="I12" s="13">
        <v>31408.25</v>
      </c>
    </row>
    <row r="13" spans="2:13" s="10" customFormat="1" ht="20.100000000000001" customHeight="1" x14ac:dyDescent="0.3">
      <c r="B13" s="11" t="s">
        <v>17</v>
      </c>
      <c r="C13" s="12">
        <v>32000</v>
      </c>
      <c r="D13" s="12">
        <v>34943.49</v>
      </c>
      <c r="E13" s="12">
        <v>38418.53</v>
      </c>
      <c r="F13" s="12">
        <v>39895.050000000003</v>
      </c>
      <c r="G13" s="12">
        <v>40607.730000000003</v>
      </c>
      <c r="H13" s="12">
        <v>42438.2</v>
      </c>
      <c r="I13" s="13">
        <v>50247.68</v>
      </c>
    </row>
    <row r="14" spans="2:13" s="10" customFormat="1" ht="20.100000000000001" customHeight="1" x14ac:dyDescent="0.3">
      <c r="B14" s="11" t="s">
        <v>30</v>
      </c>
      <c r="C14" s="12">
        <v>12.8</v>
      </c>
      <c r="D14" s="12">
        <v>12.81</v>
      </c>
      <c r="E14" s="12">
        <v>14.29</v>
      </c>
      <c r="F14" s="12">
        <v>13.78</v>
      </c>
      <c r="G14" s="12">
        <v>15.57</v>
      </c>
      <c r="H14" s="12">
        <v>16.78</v>
      </c>
      <c r="I14" s="13">
        <v>19.96</v>
      </c>
      <c r="L14"/>
      <c r="M14"/>
    </row>
    <row r="15" spans="2:13" s="10" customFormat="1" ht="20.100000000000001" customHeight="1" x14ac:dyDescent="0.3">
      <c r="B15" s="11" t="s">
        <v>31</v>
      </c>
      <c r="C15" s="12">
        <v>18.2</v>
      </c>
      <c r="D15" s="12">
        <v>18.59</v>
      </c>
      <c r="E15" s="12">
        <v>19.22</v>
      </c>
      <c r="F15" s="12">
        <v>20.170000000000002</v>
      </c>
      <c r="G15" s="12">
        <v>20.48</v>
      </c>
      <c r="H15" s="12">
        <v>21.84</v>
      </c>
      <c r="I15" s="13">
        <v>26.01</v>
      </c>
      <c r="L15"/>
      <c r="M15"/>
    </row>
    <row r="16" spans="2:13" s="10" customFormat="1" ht="20.100000000000001" customHeight="1" x14ac:dyDescent="0.3">
      <c r="B16" s="11" t="s">
        <v>32</v>
      </c>
      <c r="C16" s="12">
        <v>19.100000000000001</v>
      </c>
      <c r="D16" s="12">
        <v>20.55</v>
      </c>
      <c r="E16" s="12">
        <v>23.19</v>
      </c>
      <c r="F16" s="12">
        <v>21.87</v>
      </c>
      <c r="G16" s="12">
        <v>24.67</v>
      </c>
      <c r="H16" s="12">
        <v>26.39</v>
      </c>
      <c r="I16" s="13">
        <v>31.08</v>
      </c>
      <c r="L16"/>
      <c r="M16"/>
    </row>
    <row r="17" spans="2:9" s="10" customFormat="1" ht="20.100000000000001" customHeight="1" x14ac:dyDescent="0.3">
      <c r="B17" s="11" t="s">
        <v>33</v>
      </c>
      <c r="C17" s="12">
        <v>12.1</v>
      </c>
      <c r="D17" s="12">
        <v>12.21</v>
      </c>
      <c r="E17" s="12">
        <v>12.59</v>
      </c>
      <c r="F17" s="12">
        <v>13.7</v>
      </c>
      <c r="G17" s="12">
        <v>13.76</v>
      </c>
      <c r="H17" s="12">
        <v>14.59</v>
      </c>
      <c r="I17" s="13">
        <v>14.92</v>
      </c>
    </row>
    <row r="18" spans="2:9" s="10" customFormat="1" ht="20.100000000000001" customHeight="1" x14ac:dyDescent="0.3">
      <c r="B18" s="11" t="s">
        <v>34</v>
      </c>
      <c r="C18" s="12">
        <v>0.75</v>
      </c>
      <c r="D18" s="12">
        <v>0.79</v>
      </c>
      <c r="E18" s="12">
        <v>0.85</v>
      </c>
      <c r="F18" s="12">
        <v>0.89</v>
      </c>
      <c r="G18" s="12">
        <v>0.91</v>
      </c>
      <c r="H18" s="12">
        <v>1</v>
      </c>
      <c r="I18" s="13">
        <v>1.03</v>
      </c>
    </row>
    <row r="19" spans="2:9" s="10" customFormat="1" ht="20.100000000000001" customHeight="1" x14ac:dyDescent="0.3">
      <c r="B19" s="11" t="s">
        <v>35</v>
      </c>
      <c r="C19" s="12">
        <v>0.23</v>
      </c>
      <c r="D19" s="12">
        <v>0.25</v>
      </c>
      <c r="E19" s="12">
        <v>0.27</v>
      </c>
      <c r="F19" s="12">
        <v>0.28000000000000003</v>
      </c>
      <c r="G19" s="12">
        <v>0.28999999999999998</v>
      </c>
      <c r="H19" s="12">
        <v>0.3</v>
      </c>
      <c r="I19" s="13">
        <v>0.34</v>
      </c>
    </row>
    <row r="20" spans="2:9" s="10" customFormat="1" ht="20.100000000000001" customHeight="1" x14ac:dyDescent="0.3">
      <c r="B20" s="11"/>
      <c r="C20" s="12"/>
      <c r="D20" s="12"/>
      <c r="E20" s="12"/>
      <c r="F20" s="12"/>
      <c r="G20" s="12"/>
      <c r="H20" s="12"/>
      <c r="I20" s="13"/>
    </row>
    <row r="21" spans="2:9" ht="20.100000000000001" customHeight="1" x14ac:dyDescent="0.3">
      <c r="B21" s="11"/>
      <c r="C21" s="12"/>
      <c r="D21" s="12"/>
      <c r="E21" s="12"/>
      <c r="F21" s="12"/>
      <c r="G21" s="12"/>
      <c r="H21" s="12"/>
      <c r="I21" s="13"/>
    </row>
    <row r="22" spans="2:9" ht="20.100000000000001" customHeight="1" x14ac:dyDescent="0.3">
      <c r="B22" s="11"/>
      <c r="C22" s="12"/>
      <c r="D22" s="12"/>
      <c r="E22" s="12"/>
      <c r="F22" s="12"/>
      <c r="G22" s="12"/>
      <c r="H22" s="12"/>
      <c r="I22" s="13"/>
    </row>
    <row r="23" spans="2:9" ht="20.100000000000001" customHeight="1" x14ac:dyDescent="0.3">
      <c r="B23" s="11"/>
      <c r="C23" s="12"/>
      <c r="D23" s="12"/>
      <c r="E23" s="12"/>
      <c r="F23" s="12"/>
      <c r="G23" s="12"/>
      <c r="H23" s="12"/>
      <c r="I23" s="13"/>
    </row>
    <row r="24" spans="2:9" ht="20.100000000000001" customHeight="1" x14ac:dyDescent="0.3">
      <c r="B24" s="11"/>
      <c r="C24" s="12"/>
      <c r="D24" s="12"/>
      <c r="E24" s="12"/>
      <c r="F24" s="12"/>
      <c r="G24" s="12"/>
      <c r="H24" s="12"/>
      <c r="I24" s="13"/>
    </row>
    <row r="25" spans="2:9" ht="20.100000000000001" customHeight="1" x14ac:dyDescent="0.3">
      <c r="B25" s="11"/>
      <c r="C25" s="12"/>
      <c r="D25" s="12"/>
      <c r="E25" s="12"/>
      <c r="F25" s="12"/>
      <c r="G25" s="12"/>
      <c r="H25" s="12"/>
      <c r="I25" s="13"/>
    </row>
    <row r="26" spans="2:9" ht="20.100000000000001" customHeight="1" x14ac:dyDescent="0.3">
      <c r="B26" s="11"/>
      <c r="C26" s="12"/>
      <c r="D26" s="12"/>
      <c r="E26" s="12"/>
      <c r="F26" s="12"/>
      <c r="G26" s="12"/>
      <c r="H26" s="12"/>
      <c r="I26" s="13"/>
    </row>
    <row r="27" spans="2:9" customFormat="1" ht="20.100000000000001" customHeight="1" x14ac:dyDescent="0.3"/>
    <row r="28" spans="2:9" customFormat="1" ht="20.100000000000001" customHeight="1" x14ac:dyDescent="0.3"/>
    <row r="29" spans="2:9" customFormat="1" ht="20.100000000000001" customHeight="1" x14ac:dyDescent="0.3"/>
    <row r="30" spans="2:9" customFormat="1" ht="20.100000000000001" customHeight="1" x14ac:dyDescent="0.3"/>
    <row r="31" spans="2:9" customFormat="1" ht="20.100000000000001" customHeight="1" x14ac:dyDescent="0.3"/>
    <row r="32" spans="2:9" customFormat="1" x14ac:dyDescent="0.3"/>
  </sheetData>
  <conditionalFormatting sqref="B6:I26">
    <cfRule type="expression" dxfId="1" priority="4">
      <formula>MOD(ROW(),2)=0</formula>
    </cfRule>
  </conditionalFormatting>
  <hyperlinks>
    <hyperlink ref="B4" location="'Relatório Financeiro'!A1" display="Clique para ver o Relatório Financeiro" xr:uid="{00000000-0004-0000-0100-000000000000}"/>
  </hyperlink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9E5C1"/>
  </sheetPr>
  <dimension ref="B1:R41"/>
  <sheetViews>
    <sheetView showGridLines="0" workbookViewId="0">
      <selection activeCell="L11" sqref="L11"/>
    </sheetView>
  </sheetViews>
  <sheetFormatPr defaultRowHeight="14.4" x14ac:dyDescent="0.3"/>
  <cols>
    <col min="1" max="1" width="2.109375" customWidth="1"/>
    <col min="2" max="2" width="15.44140625" customWidth="1"/>
    <col min="3" max="3" width="27.44140625" bestFit="1" customWidth="1"/>
    <col min="4" max="10" width="12.6640625" customWidth="1"/>
    <col min="12" max="18" width="12.33203125" bestFit="1" customWidth="1"/>
  </cols>
  <sheetData>
    <row r="1" spans="2:10" s="1" customFormat="1" ht="8.25" customHeight="1" x14ac:dyDescent="0.3"/>
    <row r="2" spans="2:10" s="1" customFormat="1" ht="30.6" x14ac:dyDescent="0.55000000000000004">
      <c r="B2" s="2" t="s">
        <v>18</v>
      </c>
    </row>
    <row r="3" spans="2:10" s="1" customFormat="1" ht="17.399999999999999" x14ac:dyDescent="0.3">
      <c r="B3" s="3" t="s">
        <v>28</v>
      </c>
    </row>
    <row r="4" spans="2:10" s="1" customFormat="1" ht="25.5" customHeight="1" x14ac:dyDescent="0.3">
      <c r="B4" s="4" t="s">
        <v>27</v>
      </c>
    </row>
    <row r="5" spans="2:10" ht="20.100000000000001" customHeight="1" x14ac:dyDescent="0.3"/>
    <row r="6" spans="2:10" ht="20.100000000000001" customHeight="1" x14ac:dyDescent="0.3">
      <c r="B6" s="60" t="s">
        <v>19</v>
      </c>
      <c r="C6" s="60" t="s">
        <v>20</v>
      </c>
      <c r="D6" s="29" t="s">
        <v>3</v>
      </c>
      <c r="E6" s="29" t="s">
        <v>4</v>
      </c>
      <c r="F6" s="29" t="s">
        <v>5</v>
      </c>
      <c r="G6" s="29" t="s">
        <v>6</v>
      </c>
      <c r="H6" s="29" t="s">
        <v>7</v>
      </c>
      <c r="I6" s="29" t="s">
        <v>8</v>
      </c>
      <c r="J6" s="29" t="s">
        <v>9</v>
      </c>
    </row>
    <row r="7" spans="2:10" ht="20.100000000000001" customHeight="1" x14ac:dyDescent="0.3">
      <c r="B7">
        <v>1</v>
      </c>
      <c r="C7" t="s">
        <v>10</v>
      </c>
      <c r="D7" s="61">
        <f>IF(D$6&lt;='Relatório Financeiro'!$J$2,VLOOKUP($C7,Medidas,2,FALSE),NA())</f>
        <v>125000</v>
      </c>
      <c r="E7" s="61">
        <f>IF(E$6&lt;='Relatório Financeiro'!$J$2,VLOOKUP($C7,Medidas,3,FALSE),NA())</f>
        <v>134137.45000000001</v>
      </c>
      <c r="F7" s="61">
        <f>IF(F$6&lt;='Relatório Financeiro'!$J$2,VLOOKUP($C7,Medidas,4,FALSE),NA())</f>
        <v>142728.38</v>
      </c>
      <c r="G7" s="61">
        <f>IF(G$6&lt;='Relatório Financeiro'!$J$2,VLOOKUP($C7,Medidas,5,FALSE),NA())</f>
        <v>150687.46</v>
      </c>
      <c r="H7" s="61" t="e">
        <f>IF(H$6&lt;='Relatório Financeiro'!$J$2,VLOOKUP($C7,Medidas,6,FALSE),NA())</f>
        <v>#N/A</v>
      </c>
      <c r="I7" s="61" t="e">
        <f>IF(I$6&lt;='Relatório Financeiro'!$J$2,VLOOKUP($C7,Medidas,7,FALSE),NA())</f>
        <v>#N/A</v>
      </c>
      <c r="J7" s="61" t="e">
        <f>IF(J$6&lt;='Relatório Financeiro'!$J$2,VLOOKUP($C7,Medidas,8,FALSE),NA())</f>
        <v>#N/A</v>
      </c>
    </row>
    <row r="8" spans="2:10" ht="20.100000000000001" customHeight="1" x14ac:dyDescent="0.3">
      <c r="B8">
        <v>2</v>
      </c>
      <c r="C8" t="s">
        <v>13</v>
      </c>
      <c r="D8" s="61">
        <f>IF(D$6&lt;='Relatório Financeiro'!$J$2,VLOOKUP($C8,Medidas,2,FALSE),NA())</f>
        <v>4500</v>
      </c>
      <c r="E8" s="61">
        <f>IF(E$6&lt;='Relatório Financeiro'!$J$2,VLOOKUP($C8,Medidas,3,FALSE),NA())</f>
        <v>4517.7700000000004</v>
      </c>
      <c r="F8" s="61">
        <f>IF(F$6&lt;='Relatório Financeiro'!$J$2,VLOOKUP($C8,Medidas,4,FALSE),NA())</f>
        <v>4974.21</v>
      </c>
      <c r="G8" s="61">
        <f>IF(G$6&lt;='Relatório Financeiro'!$J$2,VLOOKUP($C8,Medidas,5,FALSE),NA())</f>
        <v>4656.92</v>
      </c>
      <c r="H8" s="61" t="e">
        <f>IF(H$6&lt;='Relatório Financeiro'!$J$2,VLOOKUP($C8,Medidas,6,FALSE),NA())</f>
        <v>#N/A</v>
      </c>
      <c r="I8" s="61" t="e">
        <f>IF(I$6&lt;='Relatório Financeiro'!$J$2,VLOOKUP($C8,Medidas,7,FALSE),NA())</f>
        <v>#N/A</v>
      </c>
      <c r="J8" s="61" t="e">
        <f>IF(J$6&lt;='Relatório Financeiro'!$J$2,VLOOKUP($C8,Medidas,8,FALSE),NA())</f>
        <v>#N/A</v>
      </c>
    </row>
    <row r="9" spans="2:10" ht="20.100000000000001" customHeight="1" x14ac:dyDescent="0.3">
      <c r="B9">
        <v>3</v>
      </c>
      <c r="C9" t="s">
        <v>16</v>
      </c>
      <c r="D9" s="61">
        <f>IF(D$6&lt;='Relatório Financeiro'!$J$2,VLOOKUP($C9,Medidas,2,FALSE),NA())</f>
        <v>22000</v>
      </c>
      <c r="E9" s="61">
        <f>IF(E$6&lt;='Relatório Financeiro'!$J$2,VLOOKUP($C9,Medidas,3,FALSE),NA())</f>
        <v>23920.54</v>
      </c>
      <c r="F9" s="61">
        <f>IF(F$6&lt;='Relatório Financeiro'!$J$2,VLOOKUP($C9,Medidas,4,FALSE),NA())</f>
        <v>25576.74</v>
      </c>
      <c r="G9" s="61">
        <f>IF(G$6&lt;='Relatório Financeiro'!$J$2,VLOOKUP($C9,Medidas,5,FALSE),NA())</f>
        <v>27498.86</v>
      </c>
      <c r="H9" s="61" t="e">
        <f>IF(H$6&lt;='Relatório Financeiro'!$J$2,VLOOKUP($C9,Medidas,6,FALSE),NA())</f>
        <v>#N/A</v>
      </c>
      <c r="I9" s="61" t="e">
        <f>IF(I$6&lt;='Relatório Financeiro'!$J$2,VLOOKUP($C9,Medidas,7,FALSE),NA())</f>
        <v>#N/A</v>
      </c>
      <c r="J9" s="61" t="e">
        <f>IF(J$6&lt;='Relatório Financeiro'!$J$2,VLOOKUP($C9,Medidas,8,FALSE),NA())</f>
        <v>#N/A</v>
      </c>
    </row>
    <row r="10" spans="2:10" ht="20.100000000000001" customHeight="1" x14ac:dyDescent="0.3">
      <c r="B10">
        <v>4</v>
      </c>
      <c r="C10" t="s">
        <v>12</v>
      </c>
      <c r="D10" s="61">
        <f>IF(D$6&lt;='Relatório Financeiro'!$J$2,VLOOKUP($C10,Medidas,2,FALSE),NA())</f>
        <v>60000</v>
      </c>
      <c r="E10" s="61">
        <f>IF(E$6&lt;='Relatório Financeiro'!$J$2,VLOOKUP($C10,Medidas,3,FALSE),NA())</f>
        <v>64207.3</v>
      </c>
      <c r="F10" s="61">
        <f>IF(F$6&lt;='Relatório Financeiro'!$J$2,VLOOKUP($C10,Medidas,4,FALSE),NA())</f>
        <v>68857.69</v>
      </c>
      <c r="G10" s="61">
        <f>IF(G$6&lt;='Relatório Financeiro'!$J$2,VLOOKUP($C10,Medidas,5,FALSE),NA())</f>
        <v>75643.25</v>
      </c>
      <c r="H10" s="61" t="e">
        <f>IF(H$6&lt;='Relatório Financeiro'!$J$2,VLOOKUP($C10,Medidas,6,FALSE),NA())</f>
        <v>#N/A</v>
      </c>
      <c r="I10" s="61" t="e">
        <f>IF(I$6&lt;='Relatório Financeiro'!$J$2,VLOOKUP($C10,Medidas,7,FALSE),NA())</f>
        <v>#N/A</v>
      </c>
      <c r="J10" s="61" t="e">
        <f>IF(J$6&lt;='Relatório Financeiro'!$J$2,VLOOKUP($C10,Medidas,8,FALSE),NA())</f>
        <v>#N/A</v>
      </c>
    </row>
    <row r="11" spans="2:10" ht="20.100000000000001" customHeight="1" x14ac:dyDescent="0.3">
      <c r="B11">
        <v>5</v>
      </c>
      <c r="C11" t="s">
        <v>15</v>
      </c>
      <c r="D11" s="61">
        <f>IF(D$6&lt;='Relatório Financeiro'!$J$2,VLOOKUP($C11,Medidas,2,FALSE),NA())</f>
        <v>54000</v>
      </c>
      <c r="E11" s="61">
        <f>IF(E$6&lt;='Relatório Financeiro'!$J$2,VLOOKUP($C11,Medidas,3,FALSE),NA())</f>
        <v>54761.074999999997</v>
      </c>
      <c r="F11" s="61">
        <f>IF(F$6&lt;='Relatório Financeiro'!$J$2,VLOOKUP($C11,Medidas,4,FALSE),NA())</f>
        <v>55860.81</v>
      </c>
      <c r="G11" s="61">
        <f>IF(G$6&lt;='Relatório Financeiro'!$J$2,VLOOKUP($C11,Medidas,5,FALSE),NA())</f>
        <v>59747.95</v>
      </c>
      <c r="H11" s="61" t="e">
        <f>IF(H$6&lt;='Relatório Financeiro'!$J$2,VLOOKUP($C11,Medidas,6,FALSE),NA())</f>
        <v>#N/A</v>
      </c>
      <c r="I11" s="61" t="e">
        <f>IF(I$6&lt;='Relatório Financeiro'!$J$2,VLOOKUP($C11,Medidas,7,FALSE),NA())</f>
        <v>#N/A</v>
      </c>
      <c r="J11" s="61" t="e">
        <f>IF(J$6&lt;='Relatório Financeiro'!$J$2,VLOOKUP($C11,Medidas,8,FALSE),NA())</f>
        <v>#N/A</v>
      </c>
    </row>
    <row r="12" spans="2:10" ht="20.100000000000001" customHeight="1" x14ac:dyDescent="0.3"/>
    <row r="13" spans="2:10" ht="20.100000000000001" customHeight="1" x14ac:dyDescent="0.3">
      <c r="B13" s="60" t="s">
        <v>19</v>
      </c>
      <c r="C13" s="60" t="s">
        <v>20</v>
      </c>
      <c r="D13" s="29" t="s">
        <v>3</v>
      </c>
      <c r="E13" s="29" t="s">
        <v>4</v>
      </c>
      <c r="F13" s="29" t="s">
        <v>5</v>
      </c>
      <c r="G13" s="29" t="s">
        <v>6</v>
      </c>
      <c r="H13" s="29" t="s">
        <v>7</v>
      </c>
      <c r="I13" s="29" t="s">
        <v>8</v>
      </c>
      <c r="J13" s="29" t="s">
        <v>9</v>
      </c>
    </row>
    <row r="14" spans="2:10" ht="20.100000000000001" customHeight="1" x14ac:dyDescent="0.3">
      <c r="B14">
        <v>1</v>
      </c>
      <c r="C14" t="str">
        <f>C7</f>
        <v>RECEITAS</v>
      </c>
      <c r="D14" s="61"/>
      <c r="E14" s="62">
        <f t="shared" ref="E14:J18" si="0">IFERROR(E7/D7-1,"")</f>
        <v>7.3099600000000153E-2</v>
      </c>
      <c r="F14" s="62">
        <f t="shared" si="0"/>
        <v>6.4045723248801867E-2</v>
      </c>
      <c r="G14" s="62">
        <f t="shared" si="0"/>
        <v>5.5763822163468646E-2</v>
      </c>
      <c r="H14" s="62" t="str">
        <f t="shared" si="0"/>
        <v/>
      </c>
      <c r="I14" s="62" t="str">
        <f t="shared" si="0"/>
        <v/>
      </c>
      <c r="J14" s="62" t="str">
        <f t="shared" si="0"/>
        <v/>
      </c>
    </row>
    <row r="15" spans="2:10" ht="20.100000000000001" customHeight="1" x14ac:dyDescent="0.3">
      <c r="B15">
        <v>2</v>
      </c>
      <c r="C15" t="str">
        <f t="shared" ref="C15:C18" si="1">C8</f>
        <v>DEPRECIAÇÃO</v>
      </c>
      <c r="D15" s="61"/>
      <c r="E15" s="62">
        <f t="shared" si="0"/>
        <v>3.9488888888890017E-3</v>
      </c>
      <c r="F15" s="62">
        <f t="shared" si="0"/>
        <v>0.10103214639080771</v>
      </c>
      <c r="G15" s="62">
        <f t="shared" si="0"/>
        <v>-6.3787013415195548E-2</v>
      </c>
      <c r="H15" s="62" t="str">
        <f t="shared" si="0"/>
        <v/>
      </c>
      <c r="I15" s="62" t="str">
        <f t="shared" si="0"/>
        <v/>
      </c>
      <c r="J15" s="62" t="str">
        <f t="shared" si="0"/>
        <v/>
      </c>
    </row>
    <row r="16" spans="2:10" ht="20.100000000000001" customHeight="1" x14ac:dyDescent="0.3">
      <c r="B16">
        <v>3</v>
      </c>
      <c r="C16" t="str">
        <f t="shared" si="1"/>
        <v>IMPOSTO</v>
      </c>
      <c r="D16" s="61"/>
      <c r="E16" s="62">
        <f t="shared" si="0"/>
        <v>8.7297272727272723E-2</v>
      </c>
      <c r="F16" s="62">
        <f t="shared" si="0"/>
        <v>6.9237567379331733E-2</v>
      </c>
      <c r="G16" s="62">
        <f t="shared" si="0"/>
        <v>7.5151094314599876E-2</v>
      </c>
      <c r="H16" s="62" t="str">
        <f t="shared" si="0"/>
        <v/>
      </c>
      <c r="I16" s="62" t="str">
        <f t="shared" si="0"/>
        <v/>
      </c>
      <c r="J16" s="62" t="str">
        <f t="shared" si="0"/>
        <v/>
      </c>
    </row>
    <row r="17" spans="2:18" ht="20.100000000000001" customHeight="1" x14ac:dyDescent="0.3">
      <c r="B17">
        <v>4</v>
      </c>
      <c r="C17" t="str">
        <f t="shared" si="1"/>
        <v>LUCRO OPERACIONAL</v>
      </c>
      <c r="D17" s="61"/>
      <c r="E17" s="62">
        <f t="shared" si="0"/>
        <v>7.0121666666666638E-2</v>
      </c>
      <c r="F17" s="62">
        <f t="shared" si="0"/>
        <v>7.2427745754766182E-2</v>
      </c>
      <c r="G17" s="62">
        <f t="shared" si="0"/>
        <v>9.8544694136559086E-2</v>
      </c>
      <c r="H17" s="62" t="str">
        <f t="shared" si="0"/>
        <v/>
      </c>
      <c r="I17" s="62" t="str">
        <f t="shared" si="0"/>
        <v/>
      </c>
      <c r="J17" s="62" t="str">
        <f t="shared" si="0"/>
        <v/>
      </c>
    </row>
    <row r="18" spans="2:18" ht="20.100000000000001" customHeight="1" x14ac:dyDescent="0.3">
      <c r="B18">
        <v>5</v>
      </c>
      <c r="C18" t="str">
        <f t="shared" si="1"/>
        <v>LUCRO LÍQUIDO</v>
      </c>
      <c r="D18" s="61"/>
      <c r="E18" s="62">
        <f t="shared" si="0"/>
        <v>1.4093981481481332E-2</v>
      </c>
      <c r="F18" s="62">
        <f t="shared" si="0"/>
        <v>2.0082421683650375E-2</v>
      </c>
      <c r="G18" s="62">
        <f t="shared" si="0"/>
        <v>6.9586173204434276E-2</v>
      </c>
      <c r="H18" s="62" t="str">
        <f t="shared" si="0"/>
        <v/>
      </c>
      <c r="I18" s="62" t="str">
        <f t="shared" si="0"/>
        <v/>
      </c>
      <c r="J18" s="62" t="str">
        <f t="shared" si="0"/>
        <v/>
      </c>
    </row>
    <row r="19" spans="2:18" ht="20.100000000000001" customHeight="1" x14ac:dyDescent="0.3"/>
    <row r="20" spans="2:18" ht="20.100000000000001" customHeight="1" x14ac:dyDescent="0.3">
      <c r="C20" s="5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6" t="s">
        <v>7</v>
      </c>
      <c r="I20" s="6" t="s">
        <v>8</v>
      </c>
      <c r="J20" s="6" t="s">
        <v>9</v>
      </c>
    </row>
    <row r="21" spans="2:18" ht="20.100000000000001" customHeight="1" x14ac:dyDescent="0.3">
      <c r="C21" s="7" t="s">
        <v>10</v>
      </c>
      <c r="D21" s="8">
        <f>IF(D$20&lt;='Relatório Financeiro'!$J$2,VLOOKUP($C21,Dados,2,FALSE),NA())</f>
        <v>125000</v>
      </c>
      <c r="E21" s="8">
        <f>IF(E$20&lt;='Relatório Financeiro'!$J$2,VLOOKUP($C21,Dados,3,FALSE),NA())</f>
        <v>134137.45000000001</v>
      </c>
      <c r="F21" s="8">
        <f>IF(F$20&lt;='Relatório Financeiro'!$J$2,VLOOKUP($C21,Dados,4,FALSE),NA())</f>
        <v>142728.38</v>
      </c>
      <c r="G21" s="8">
        <f>IF(G$20&lt;='Relatório Financeiro'!$J$2,VLOOKUP($C21,Dados,5,FALSE),NA())</f>
        <v>150687.46</v>
      </c>
      <c r="H21" s="8" t="e">
        <f>IF(H$20&lt;='Relatório Financeiro'!$J$2,VLOOKUP($C21,Dados,6,FALSE),NA())</f>
        <v>#N/A</v>
      </c>
      <c r="I21" s="8" t="e">
        <f>IF(I$20&lt;='Relatório Financeiro'!$J$2,VLOOKUP($C21,Dados,7,FALSE),NA())</f>
        <v>#N/A</v>
      </c>
      <c r="J21" s="8" t="e">
        <f>IF(J$20&lt;='Relatório Financeiro'!$J$2,VLOOKUP($C21,Dados,8,FALSE),NA())</f>
        <v>#N/A</v>
      </c>
      <c r="L21" s="63"/>
      <c r="M21" s="63"/>
      <c r="N21" s="63"/>
      <c r="O21" s="63"/>
      <c r="P21" s="63"/>
      <c r="Q21" s="63"/>
      <c r="R21" s="63"/>
    </row>
    <row r="22" spans="2:18" ht="20.100000000000001" customHeight="1" x14ac:dyDescent="0.3">
      <c r="C22" s="11" t="s">
        <v>11</v>
      </c>
      <c r="D22" s="12">
        <f>IF(D$20&lt;='Relatório Financeiro'!$J$2,VLOOKUP($C22,Dados,2,FALSE),NA())</f>
        <v>65000</v>
      </c>
      <c r="E22" s="12">
        <f>IF(E$20&lt;='Relatório Financeiro'!$J$2,VLOOKUP($C22,Dados,3,FALSE),NA())</f>
        <v>70962.31</v>
      </c>
      <c r="F22" s="12">
        <f>IF(F$20&lt;='Relatório Financeiro'!$J$2,VLOOKUP($C22,Dados,4,FALSE),NA())</f>
        <v>75924.86</v>
      </c>
      <c r="G22" s="12">
        <f>IF(G$20&lt;='Relatório Financeiro'!$J$2,VLOOKUP($C22,Dados,5,FALSE),NA())</f>
        <v>78901.27</v>
      </c>
      <c r="H22" s="12" t="e">
        <f>IF(H$20&lt;='Relatório Financeiro'!$J$2,VLOOKUP($C22,Dados,6,FALSE),NA())</f>
        <v>#N/A</v>
      </c>
      <c r="I22" s="12" t="e">
        <f>IF(I$20&lt;='Relatório Financeiro'!$J$2,VLOOKUP($C22,Dados,7,FALSE),NA())</f>
        <v>#N/A</v>
      </c>
      <c r="J22" s="13" t="e">
        <f>IF(J$20&lt;='Relatório Financeiro'!$J$2,VLOOKUP($C22,Dados,8,FALSE),NA())</f>
        <v>#N/A</v>
      </c>
      <c r="L22" s="63"/>
      <c r="M22" s="63"/>
      <c r="N22" s="63"/>
      <c r="O22" s="63"/>
      <c r="P22" s="63"/>
      <c r="Q22" s="63"/>
      <c r="R22" s="63"/>
    </row>
    <row r="23" spans="2:18" ht="20.100000000000001" customHeight="1" x14ac:dyDescent="0.3">
      <c r="C23" s="11" t="s">
        <v>12</v>
      </c>
      <c r="D23" s="12">
        <f>IF(D$20&lt;='Relatório Financeiro'!$J$2,VLOOKUP($C23,Dados,2,FALSE),NA())</f>
        <v>60000</v>
      </c>
      <c r="E23" s="12">
        <f>IF(E$20&lt;='Relatório Financeiro'!$J$2,VLOOKUP($C23,Dados,3,FALSE),NA())</f>
        <v>64207.3</v>
      </c>
      <c r="F23" s="12">
        <f>IF(F$20&lt;='Relatório Financeiro'!$J$2,VLOOKUP($C23,Dados,4,FALSE),NA())</f>
        <v>68857.69</v>
      </c>
      <c r="G23" s="12">
        <f>IF(G$20&lt;='Relatório Financeiro'!$J$2,VLOOKUP($C23,Dados,5,FALSE),NA())</f>
        <v>75643.25</v>
      </c>
      <c r="H23" s="12" t="e">
        <f>IF(H$20&lt;='Relatório Financeiro'!$J$2,VLOOKUP($C23,Dados,6,FALSE),NA())</f>
        <v>#N/A</v>
      </c>
      <c r="I23" s="12" t="e">
        <f>IF(I$20&lt;='Relatório Financeiro'!$J$2,VLOOKUP($C23,Dados,7,FALSE),NA())</f>
        <v>#N/A</v>
      </c>
      <c r="J23" s="13" t="e">
        <f>IF(J$20&lt;='Relatório Financeiro'!$J$2,VLOOKUP($C23,Dados,8,FALSE),NA())</f>
        <v>#N/A</v>
      </c>
      <c r="L23" s="63"/>
      <c r="M23" s="63"/>
      <c r="N23" s="63"/>
      <c r="O23" s="63"/>
      <c r="P23" s="63"/>
      <c r="Q23" s="63"/>
      <c r="R23" s="63"/>
    </row>
    <row r="24" spans="2:18" ht="20.100000000000001" customHeight="1" x14ac:dyDescent="0.3">
      <c r="C24" s="11" t="s">
        <v>13</v>
      </c>
      <c r="D24" s="12">
        <f>IF(D$20&lt;='Relatório Financeiro'!$J$2,VLOOKUP($C24,Dados,2,FALSE),NA())</f>
        <v>4500</v>
      </c>
      <c r="E24" s="12">
        <f>IF(E$20&lt;='Relatório Financeiro'!$J$2,VLOOKUP($C24,Dados,3,FALSE),NA())</f>
        <v>4517.7700000000004</v>
      </c>
      <c r="F24" s="12">
        <f>IF(F$20&lt;='Relatório Financeiro'!$J$2,VLOOKUP($C24,Dados,4,FALSE),NA())</f>
        <v>4974.21</v>
      </c>
      <c r="G24" s="12">
        <f>IF(G$20&lt;='Relatório Financeiro'!$J$2,VLOOKUP($C24,Dados,5,FALSE),NA())</f>
        <v>4656.92</v>
      </c>
      <c r="H24" s="12" t="e">
        <f>IF(H$20&lt;='Relatório Financeiro'!$J$2,VLOOKUP($C24,Dados,6,FALSE),NA())</f>
        <v>#N/A</v>
      </c>
      <c r="I24" s="12" t="e">
        <f>IF(I$20&lt;='Relatório Financeiro'!$J$2,VLOOKUP($C24,Dados,7,FALSE),NA())</f>
        <v>#N/A</v>
      </c>
      <c r="J24" s="13" t="e">
        <f>IF(J$20&lt;='Relatório Financeiro'!$J$2,VLOOKUP($C24,Dados,8,FALSE),NA())</f>
        <v>#N/A</v>
      </c>
      <c r="L24" s="63"/>
      <c r="M24" s="63"/>
      <c r="N24" s="63"/>
      <c r="O24" s="63"/>
      <c r="P24" s="63"/>
      <c r="Q24" s="63"/>
      <c r="R24" s="63"/>
    </row>
    <row r="25" spans="2:18" ht="20.100000000000001" customHeight="1" x14ac:dyDescent="0.3">
      <c r="C25" s="11" t="s">
        <v>14</v>
      </c>
      <c r="D25" s="12">
        <f>IF(D$20&lt;='Relatório Financeiro'!$J$2,VLOOKUP($C25,Dados,2,FALSE),NA())</f>
        <v>2500</v>
      </c>
      <c r="E25" s="12">
        <f>IF(E$20&lt;='Relatório Financeiro'!$J$2,VLOOKUP($C25,Dados,3,FALSE),NA())</f>
        <v>2745.82</v>
      </c>
      <c r="F25" s="12">
        <f>IF(F$20&lt;='Relatório Financeiro'!$J$2,VLOOKUP($C25,Dados,4,FALSE),NA())</f>
        <v>2893.11</v>
      </c>
      <c r="G25" s="12">
        <f>IF(G$20&lt;='Relatório Financeiro'!$J$2,VLOOKUP($C25,Dados,5,FALSE),NA())</f>
        <v>3136.12</v>
      </c>
      <c r="H25" s="12" t="e">
        <f>IF(H$20&lt;='Relatório Financeiro'!$J$2,VLOOKUP($C25,Dados,6,FALSE),NA())</f>
        <v>#N/A</v>
      </c>
      <c r="I25" s="12" t="e">
        <f>IF(I$20&lt;='Relatório Financeiro'!$J$2,VLOOKUP($C25,Dados,7,FALSE),NA())</f>
        <v>#N/A</v>
      </c>
      <c r="J25" s="13" t="e">
        <f>IF(J$20&lt;='Relatório Financeiro'!$J$2,VLOOKUP($C25,Dados,8,FALSE),NA())</f>
        <v>#N/A</v>
      </c>
      <c r="L25" s="63"/>
      <c r="M25" s="63"/>
      <c r="N25" s="63"/>
      <c r="O25" s="63"/>
      <c r="P25" s="63"/>
      <c r="Q25" s="63"/>
      <c r="R25" s="63"/>
    </row>
    <row r="26" spans="2:18" ht="20.100000000000001" customHeight="1" x14ac:dyDescent="0.3">
      <c r="C26" s="11" t="s">
        <v>15</v>
      </c>
      <c r="D26" s="12">
        <f>IF(D$20&lt;='Relatório Financeiro'!$J$2,VLOOKUP($C26,Dados,2,FALSE),NA())</f>
        <v>54000</v>
      </c>
      <c r="E26" s="12">
        <f>IF(E$20&lt;='Relatório Financeiro'!$J$2,VLOOKUP($C26,Dados,3,FALSE),NA())</f>
        <v>54761.074999999997</v>
      </c>
      <c r="F26" s="12">
        <f>IF(F$20&lt;='Relatório Financeiro'!$J$2,VLOOKUP($C26,Dados,4,FALSE),NA())</f>
        <v>55860.81</v>
      </c>
      <c r="G26" s="12">
        <f>IF(G$20&lt;='Relatório Financeiro'!$J$2,VLOOKUP($C26,Dados,5,FALSE),NA())</f>
        <v>59747.95</v>
      </c>
      <c r="H26" s="12" t="e">
        <f>IF(H$20&lt;='Relatório Financeiro'!$J$2,VLOOKUP($C26,Dados,6,FALSE),NA())</f>
        <v>#N/A</v>
      </c>
      <c r="I26" s="12" t="e">
        <f>IF(I$20&lt;='Relatório Financeiro'!$J$2,VLOOKUP($C26,Dados,7,FALSE),NA())</f>
        <v>#N/A</v>
      </c>
      <c r="J26" s="13" t="e">
        <f>IF(J$20&lt;='Relatório Financeiro'!$J$2,VLOOKUP($C26,Dados,8,FALSE),NA())</f>
        <v>#N/A</v>
      </c>
      <c r="L26" s="63"/>
      <c r="M26" s="63"/>
      <c r="N26" s="63"/>
      <c r="O26" s="63"/>
      <c r="P26" s="63"/>
      <c r="Q26" s="63"/>
      <c r="R26" s="63"/>
    </row>
    <row r="27" spans="2:18" ht="20.100000000000001" customHeight="1" x14ac:dyDescent="0.3">
      <c r="C27" s="11" t="s">
        <v>16</v>
      </c>
      <c r="D27" s="12">
        <f>IF(D$20&lt;='Relatório Financeiro'!$J$2,VLOOKUP($C27,Dados,2,FALSE),NA())</f>
        <v>22000</v>
      </c>
      <c r="E27" s="12">
        <f>IF(E$20&lt;='Relatório Financeiro'!$J$2,VLOOKUP($C27,Dados,3,FALSE),NA())</f>
        <v>23920.54</v>
      </c>
      <c r="F27" s="12">
        <f>IF(F$20&lt;='Relatório Financeiro'!$J$2,VLOOKUP($C27,Dados,4,FALSE),NA())</f>
        <v>25576.74</v>
      </c>
      <c r="G27" s="12">
        <f>IF(G$20&lt;='Relatório Financeiro'!$J$2,VLOOKUP($C27,Dados,5,FALSE),NA())</f>
        <v>27498.86</v>
      </c>
      <c r="H27" s="12" t="e">
        <f>IF(H$20&lt;='Relatório Financeiro'!$J$2,VLOOKUP($C27,Dados,6,FALSE),NA())</f>
        <v>#N/A</v>
      </c>
      <c r="I27" s="12" t="e">
        <f>IF(I$20&lt;='Relatório Financeiro'!$J$2,VLOOKUP($C27,Dados,7,FALSE),NA())</f>
        <v>#N/A</v>
      </c>
      <c r="J27" s="13" t="e">
        <f>IF(J$20&lt;='Relatório Financeiro'!$J$2,VLOOKUP($C27,Dados,8,FALSE),NA())</f>
        <v>#N/A</v>
      </c>
      <c r="O27" s="63"/>
      <c r="P27" s="63"/>
      <c r="Q27" s="63"/>
      <c r="R27" s="63"/>
    </row>
    <row r="28" spans="2:18" ht="20.100000000000001" customHeight="1" x14ac:dyDescent="0.3">
      <c r="C28" s="11" t="s">
        <v>17</v>
      </c>
      <c r="D28" s="12">
        <f>IF(D$20&lt;='Relatório Financeiro'!$J$2,VLOOKUP($C28,Dados,2,FALSE),NA())</f>
        <v>32000</v>
      </c>
      <c r="E28" s="12">
        <f>IF(E$20&lt;='Relatório Financeiro'!$J$2,VLOOKUP($C28,Dados,3,FALSE),NA())</f>
        <v>34943.49</v>
      </c>
      <c r="F28" s="12">
        <f>IF(F$20&lt;='Relatório Financeiro'!$J$2,VLOOKUP($C28,Dados,4,FALSE),NA())</f>
        <v>38418.53</v>
      </c>
      <c r="G28" s="12">
        <f>IF(G$20&lt;='Relatório Financeiro'!$J$2,VLOOKUP($C28,Dados,5,FALSE),NA())</f>
        <v>39895.050000000003</v>
      </c>
      <c r="H28" s="12" t="e">
        <f>IF(H$20&lt;='Relatório Financeiro'!$J$2,VLOOKUP($C28,Dados,6,FALSE),NA())</f>
        <v>#N/A</v>
      </c>
      <c r="I28" s="12" t="e">
        <f>IF(I$20&lt;='Relatório Financeiro'!$J$2,VLOOKUP($C28,Dados,7,FALSE),NA())</f>
        <v>#N/A</v>
      </c>
      <c r="J28" s="13" t="e">
        <f>IF(J$20&lt;='Relatório Financeiro'!$J$2,VLOOKUP($C28,Dados,8,FALSE),NA())</f>
        <v>#N/A</v>
      </c>
      <c r="O28" s="63"/>
      <c r="P28" s="63"/>
      <c r="Q28" s="63"/>
      <c r="R28" s="63"/>
    </row>
    <row r="29" spans="2:18" ht="20.100000000000001" customHeight="1" x14ac:dyDescent="0.3">
      <c r="C29" s="11" t="s">
        <v>30</v>
      </c>
      <c r="D29" s="12">
        <f>IF(D$20&lt;='Relatório Financeiro'!$J$2,VLOOKUP($C29,Dados,2,FALSE),NA())</f>
        <v>12.8</v>
      </c>
      <c r="E29" s="12">
        <f>IF(E$20&lt;='Relatório Financeiro'!$J$2,VLOOKUP($C29,Dados,3,FALSE),NA())</f>
        <v>12.81</v>
      </c>
      <c r="F29" s="12">
        <f>IF(F$20&lt;='Relatório Financeiro'!$J$2,VLOOKUP($C29,Dados,4,FALSE),NA())</f>
        <v>14.29</v>
      </c>
      <c r="G29" s="12">
        <f>IF(G$20&lt;='Relatório Financeiro'!$J$2,VLOOKUP($C29,Dados,5,FALSE),NA())</f>
        <v>13.78</v>
      </c>
      <c r="H29" s="12" t="e">
        <f>IF(H$20&lt;='Relatório Financeiro'!$J$2,VLOOKUP($C29,Dados,6,FALSE),NA())</f>
        <v>#N/A</v>
      </c>
      <c r="I29" s="12" t="e">
        <f>IF(I$20&lt;='Relatório Financeiro'!$J$2,VLOOKUP($C29,Dados,7,FALSE),NA())</f>
        <v>#N/A</v>
      </c>
      <c r="J29" s="13" t="e">
        <f>IF(J$20&lt;='Relatório Financeiro'!$J$2,VLOOKUP($C29,Dados,8,FALSE),NA())</f>
        <v>#N/A</v>
      </c>
      <c r="O29" s="63"/>
      <c r="P29" s="63"/>
      <c r="Q29" s="63"/>
      <c r="R29" s="63"/>
    </row>
    <row r="30" spans="2:18" ht="20.100000000000001" customHeight="1" x14ac:dyDescent="0.3">
      <c r="C30" s="11" t="s">
        <v>31</v>
      </c>
      <c r="D30" s="12">
        <f>IF(D$20&lt;='Relatório Financeiro'!$J$2,VLOOKUP($C30,Dados,2,FALSE),NA())</f>
        <v>18.2</v>
      </c>
      <c r="E30" s="12">
        <f>IF(E$20&lt;='Relatório Financeiro'!$J$2,VLOOKUP($C30,Dados,3,FALSE),NA())</f>
        <v>18.59</v>
      </c>
      <c r="F30" s="12">
        <f>IF(F$20&lt;='Relatório Financeiro'!$J$2,VLOOKUP($C30,Dados,4,FALSE),NA())</f>
        <v>19.22</v>
      </c>
      <c r="G30" s="12">
        <f>IF(G$20&lt;='Relatório Financeiro'!$J$2,VLOOKUP($C30,Dados,5,FALSE),NA())</f>
        <v>20.170000000000002</v>
      </c>
      <c r="H30" s="12" t="e">
        <f>IF(H$20&lt;='Relatório Financeiro'!$J$2,VLOOKUP($C30,Dados,6,FALSE),NA())</f>
        <v>#N/A</v>
      </c>
      <c r="I30" s="12" t="e">
        <f>IF(I$20&lt;='Relatório Financeiro'!$J$2,VLOOKUP($C30,Dados,7,FALSE),NA())</f>
        <v>#N/A</v>
      </c>
      <c r="J30" s="13" t="e">
        <f>IF(J$20&lt;='Relatório Financeiro'!$J$2,VLOOKUP($C30,Dados,8,FALSE),NA())</f>
        <v>#N/A</v>
      </c>
      <c r="O30" s="63"/>
      <c r="P30" s="63"/>
      <c r="Q30" s="63"/>
      <c r="R30" s="63"/>
    </row>
    <row r="31" spans="2:18" ht="20.100000000000001" customHeight="1" x14ac:dyDescent="0.3">
      <c r="C31" s="11" t="s">
        <v>32</v>
      </c>
      <c r="D31" s="12">
        <f>IF(D$20&lt;='Relatório Financeiro'!$J$2,VLOOKUP($C31,Dados,2,FALSE),NA())</f>
        <v>19.100000000000001</v>
      </c>
      <c r="E31" s="12">
        <f>IF(E$20&lt;='Relatório Financeiro'!$J$2,VLOOKUP($C31,Dados,3,FALSE),NA())</f>
        <v>20.55</v>
      </c>
      <c r="F31" s="12">
        <f>IF(F$20&lt;='Relatório Financeiro'!$J$2,VLOOKUP($C31,Dados,4,FALSE),NA())</f>
        <v>23.19</v>
      </c>
      <c r="G31" s="12">
        <f>IF(G$20&lt;='Relatório Financeiro'!$J$2,VLOOKUP($C31,Dados,5,FALSE),NA())</f>
        <v>21.87</v>
      </c>
      <c r="H31" s="12" t="e">
        <f>IF(H$20&lt;='Relatório Financeiro'!$J$2,VLOOKUP($C31,Dados,6,FALSE),NA())</f>
        <v>#N/A</v>
      </c>
      <c r="I31" s="12" t="e">
        <f>IF(I$20&lt;='Relatório Financeiro'!$J$2,VLOOKUP($C31,Dados,7,FALSE),NA())</f>
        <v>#N/A</v>
      </c>
      <c r="J31" s="13" t="e">
        <f>IF(J$20&lt;='Relatório Financeiro'!$J$2,VLOOKUP($C31,Dados,8,FALSE),NA())</f>
        <v>#N/A</v>
      </c>
      <c r="L31" s="63"/>
      <c r="M31" s="63"/>
      <c r="N31" s="63"/>
      <c r="O31" s="63"/>
      <c r="P31" s="63"/>
      <c r="Q31" s="63"/>
      <c r="R31" s="63"/>
    </row>
    <row r="32" spans="2:18" ht="20.100000000000001" customHeight="1" x14ac:dyDescent="0.3">
      <c r="C32" s="11" t="s">
        <v>33</v>
      </c>
      <c r="D32" s="12">
        <f>IF(D$20&lt;='Relatório Financeiro'!$J$2,VLOOKUP($C32,Dados,2,FALSE),NA())</f>
        <v>12.1</v>
      </c>
      <c r="E32" s="12">
        <f>IF(E$20&lt;='Relatório Financeiro'!$J$2,VLOOKUP($C32,Dados,3,FALSE),NA())</f>
        <v>12.21</v>
      </c>
      <c r="F32" s="12">
        <f>IF(F$20&lt;='Relatório Financeiro'!$J$2,VLOOKUP($C32,Dados,4,FALSE),NA())</f>
        <v>12.59</v>
      </c>
      <c r="G32" s="12">
        <f>IF(G$20&lt;='Relatório Financeiro'!$J$2,VLOOKUP($C32,Dados,5,FALSE),NA())</f>
        <v>13.7</v>
      </c>
      <c r="H32" s="12" t="e">
        <f>IF(H$20&lt;='Relatório Financeiro'!$J$2,VLOOKUP($C32,Dados,6,FALSE),NA())</f>
        <v>#N/A</v>
      </c>
      <c r="I32" s="12" t="e">
        <f>IF(I$20&lt;='Relatório Financeiro'!$J$2,VLOOKUP($C32,Dados,7,FALSE),NA())</f>
        <v>#N/A</v>
      </c>
      <c r="J32" s="13" t="e">
        <f>IF(J$20&lt;='Relatório Financeiro'!$J$2,VLOOKUP($C32,Dados,8,FALSE),NA())</f>
        <v>#N/A</v>
      </c>
      <c r="L32" s="63"/>
      <c r="M32" s="63"/>
      <c r="N32" s="63"/>
      <c r="O32" s="63"/>
      <c r="P32" s="63"/>
      <c r="Q32" s="63"/>
      <c r="R32" s="63"/>
    </row>
    <row r="33" spans="2:18" ht="20.100000000000001" customHeight="1" x14ac:dyDescent="0.3">
      <c r="C33" s="11" t="s">
        <v>34</v>
      </c>
      <c r="D33" s="12">
        <f>IF(D$20&lt;='Relatório Financeiro'!$J$2,VLOOKUP($C33,Dados,2,FALSE),NA())</f>
        <v>0.75</v>
      </c>
      <c r="E33" s="12">
        <f>IF(E$20&lt;='Relatório Financeiro'!$J$2,VLOOKUP($C33,Dados,3,FALSE),NA())</f>
        <v>0.79</v>
      </c>
      <c r="F33" s="12">
        <f>IF(F$20&lt;='Relatório Financeiro'!$J$2,VLOOKUP($C33,Dados,4,FALSE),NA())</f>
        <v>0.85</v>
      </c>
      <c r="G33" s="12">
        <f>IF(G$20&lt;='Relatório Financeiro'!$J$2,VLOOKUP($C33,Dados,5,FALSE),NA())</f>
        <v>0.89</v>
      </c>
      <c r="H33" s="12" t="e">
        <f>IF(H$20&lt;='Relatório Financeiro'!$J$2,VLOOKUP($C33,Dados,6,FALSE),NA())</f>
        <v>#N/A</v>
      </c>
      <c r="I33" s="12" t="e">
        <f>IF(I$20&lt;='Relatório Financeiro'!$J$2,VLOOKUP($C33,Dados,7,FALSE),NA())</f>
        <v>#N/A</v>
      </c>
      <c r="J33" s="13" t="e">
        <f>IF(J$20&lt;='Relatório Financeiro'!$J$2,VLOOKUP($C33,Dados,8,FALSE),NA())</f>
        <v>#N/A</v>
      </c>
      <c r="L33" s="63"/>
      <c r="M33" s="63"/>
      <c r="N33" s="63"/>
      <c r="O33" s="63"/>
      <c r="P33" s="63"/>
      <c r="Q33" s="63"/>
      <c r="R33" s="63"/>
    </row>
    <row r="34" spans="2:18" ht="20.100000000000001" customHeight="1" x14ac:dyDescent="0.3">
      <c r="C34" s="11" t="s">
        <v>35</v>
      </c>
      <c r="D34" s="12">
        <f>IF(D$20&lt;='Relatório Financeiro'!$J$2,VLOOKUP($C34,Dados,2,FALSE),NA())</f>
        <v>0.23</v>
      </c>
      <c r="E34" s="12">
        <f>IF(E$20&lt;='Relatório Financeiro'!$J$2,VLOOKUP($C34,Dados,3,FALSE),NA())</f>
        <v>0.25</v>
      </c>
      <c r="F34" s="12">
        <f>IF(F$20&lt;='Relatório Financeiro'!$J$2,VLOOKUP($C34,Dados,4,FALSE),NA())</f>
        <v>0.27</v>
      </c>
      <c r="G34" s="12">
        <f>IF(G$20&lt;='Relatório Financeiro'!$J$2,VLOOKUP($C34,Dados,5,FALSE),NA())</f>
        <v>0.28000000000000003</v>
      </c>
      <c r="H34" s="12" t="e">
        <f>IF(H$20&lt;='Relatório Financeiro'!$J$2,VLOOKUP($C34,Dados,6,FALSE),NA())</f>
        <v>#N/A</v>
      </c>
      <c r="I34" s="12" t="e">
        <f>IF(I$20&lt;='Relatório Financeiro'!$J$2,VLOOKUP($C34,Dados,7,FALSE),NA())</f>
        <v>#N/A</v>
      </c>
      <c r="J34" s="13" t="e">
        <f>IF(J$20&lt;='Relatório Financeiro'!$J$2,VLOOKUP($C34,Dados,8,FALSE),NA())</f>
        <v>#N/A</v>
      </c>
      <c r="L34" s="63"/>
      <c r="M34" s="63"/>
      <c r="N34" s="63"/>
      <c r="O34" s="63"/>
      <c r="P34" s="63"/>
      <c r="Q34" s="63"/>
      <c r="R34" s="63"/>
    </row>
    <row r="35" spans="2:18" ht="20.100000000000001" customHeight="1" x14ac:dyDescent="0.3">
      <c r="C35" s="11"/>
      <c r="D35" s="12" t="e">
        <f>IF(D$20&lt;='Relatório Financeiro'!$J$2,VLOOKUP($C35,Dados,2,FALSE),NA())</f>
        <v>#N/A</v>
      </c>
      <c r="E35" s="12" t="e">
        <f>IF(E$20&lt;='Relatório Financeiro'!$J$2,VLOOKUP($C35,Dados,3,FALSE),NA())</f>
        <v>#N/A</v>
      </c>
      <c r="F35" s="12" t="e">
        <f>IF(F$20&lt;='Relatório Financeiro'!$J$2,VLOOKUP($C35,Dados,4,FALSE),NA())</f>
        <v>#N/A</v>
      </c>
      <c r="G35" s="12" t="e">
        <f>IF(G$20&lt;='Relatório Financeiro'!$J$2,VLOOKUP($C35,Dados,5,FALSE),NA())</f>
        <v>#N/A</v>
      </c>
      <c r="H35" s="12" t="e">
        <f>IF(H$20&lt;='Relatório Financeiro'!$J$2,VLOOKUP($C35,Dados,6,FALSE),NA())</f>
        <v>#N/A</v>
      </c>
      <c r="I35" s="12" t="e">
        <f>IF(I$20&lt;='Relatório Financeiro'!$J$2,VLOOKUP($C35,Dados,7,FALSE),NA())</f>
        <v>#N/A</v>
      </c>
      <c r="J35" s="13" t="e">
        <f>IF(J$20&lt;='Relatório Financeiro'!$J$2,VLOOKUP($C35,Dados,8,FALSE),NA())</f>
        <v>#N/A</v>
      </c>
    </row>
    <row r="36" spans="2:18" ht="20.100000000000001" customHeight="1" x14ac:dyDescent="0.3">
      <c r="C36" s="11"/>
      <c r="D36" s="12" t="e">
        <f>IF(D$20&lt;='Relatório Financeiro'!$J$2,VLOOKUP($C36,Dados,2,FALSE),NA())</f>
        <v>#N/A</v>
      </c>
      <c r="E36" s="12" t="e">
        <f>IF(E$20&lt;='Relatório Financeiro'!$J$2,VLOOKUP($C36,Dados,3,FALSE),NA())</f>
        <v>#N/A</v>
      </c>
      <c r="F36" s="12" t="e">
        <f>IF(F$20&lt;='Relatório Financeiro'!$J$2,VLOOKUP($C36,Dados,4,FALSE),NA())</f>
        <v>#N/A</v>
      </c>
      <c r="G36" s="12" t="e">
        <f>IF(G$20&lt;='Relatório Financeiro'!$J$2,VLOOKUP($C36,Dados,5,FALSE),NA())</f>
        <v>#N/A</v>
      </c>
      <c r="H36" s="12" t="e">
        <f>IF(H$20&lt;='Relatório Financeiro'!$J$2,VLOOKUP($C36,Dados,6,FALSE),NA())</f>
        <v>#N/A</v>
      </c>
      <c r="I36" s="12" t="e">
        <f>IF(I$20&lt;='Relatório Financeiro'!$J$2,VLOOKUP($C36,Dados,7,FALSE),NA())</f>
        <v>#N/A</v>
      </c>
      <c r="J36" s="13" t="e">
        <f>IF(J$20&lt;='Relatório Financeiro'!$J$2,VLOOKUP($C36,Dados,8,FALSE),NA())</f>
        <v>#N/A</v>
      </c>
    </row>
    <row r="37" spans="2:18" x14ac:dyDescent="0.3">
      <c r="B37" s="11"/>
      <c r="C37" s="12"/>
      <c r="D37" s="12"/>
      <c r="E37" s="12"/>
      <c r="F37" s="12"/>
      <c r="G37" s="12"/>
      <c r="H37" s="12"/>
      <c r="I37" s="13"/>
    </row>
    <row r="38" spans="2:18" x14ac:dyDescent="0.3">
      <c r="B38" s="11"/>
      <c r="C38" s="12"/>
      <c r="D38" s="12"/>
      <c r="E38" s="12"/>
      <c r="F38" s="12"/>
      <c r="G38" s="12"/>
      <c r="H38" s="12"/>
      <c r="I38" s="13"/>
    </row>
    <row r="39" spans="2:18" x14ac:dyDescent="0.3">
      <c r="B39" s="11"/>
      <c r="C39" s="12"/>
      <c r="D39" s="12"/>
      <c r="E39" s="12"/>
      <c r="F39" s="12"/>
      <c r="G39" s="12"/>
      <c r="H39" s="12"/>
      <c r="I39" s="13"/>
    </row>
    <row r="40" spans="2:18" x14ac:dyDescent="0.3">
      <c r="B40" s="11"/>
      <c r="C40" s="12"/>
      <c r="D40" s="12"/>
      <c r="E40" s="12"/>
      <c r="F40" s="12"/>
      <c r="G40" s="12"/>
      <c r="H40" s="12"/>
      <c r="I40" s="13"/>
    </row>
    <row r="41" spans="2:18" x14ac:dyDescent="0.3">
      <c r="B41" s="11"/>
      <c r="C41" s="12"/>
      <c r="D41" s="12"/>
      <c r="E41" s="12"/>
      <c r="F41" s="12"/>
      <c r="G41" s="12"/>
      <c r="H41" s="12"/>
      <c r="I41" s="13"/>
    </row>
  </sheetData>
  <conditionalFormatting sqref="C21:J36">
    <cfRule type="expression" dxfId="0" priority="2">
      <formula>MOD(ROW(),2)=0</formula>
    </cfRule>
  </conditionalFormatting>
  <hyperlinks>
    <hyperlink ref="B4" location="'Relatório Financeiro'!A1" display="Clique para ver o Relatório Financeiro" xr:uid="{00000000-0004-0000-0200-000000000000}"/>
  </hyperlinks>
  <pageMargins left="0.511811024" right="0.511811024" top="0.78740157499999996" bottom="0.78740157499999996" header="0.31496062000000002" footer="0.31496062000000002"/>
  <ignoredErrors>
    <ignoredError sqref="D21:J36" unlockedFormula="1"/>
  </ignoredErrors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'Dados Financeiros'!$B$6:$B$19</xm:f>
          </x14:formula1>
          <xm:sqref>C7:C11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ED85-36D2-4F57-BBE1-BD25BBA964DE}">
  <sheetPr>
    <tabColor rgb="FF286A3E"/>
  </sheetPr>
  <dimension ref="B1:L19"/>
  <sheetViews>
    <sheetView showGridLines="0" workbookViewId="0"/>
  </sheetViews>
  <sheetFormatPr defaultColWidth="0" defaultRowHeight="14.4" x14ac:dyDescent="0.3"/>
  <cols>
    <col min="1" max="1" width="4.88671875" customWidth="1"/>
    <col min="2" max="2" width="15" customWidth="1"/>
    <col min="3" max="5" width="12.6640625" customWidth="1"/>
    <col min="6" max="6" width="11.109375" customWidth="1"/>
    <col min="7" max="7" width="11.21875" customWidth="1"/>
    <col min="8" max="11" width="12.6640625" customWidth="1"/>
    <col min="12" max="19" width="10.6640625" customWidth="1"/>
    <col min="20" max="21" width="8.88671875" customWidth="1"/>
  </cols>
  <sheetData>
    <row r="1" spans="2:12" ht="52.2" customHeight="1" x14ac:dyDescent="0.3">
      <c r="D1" s="64" t="s">
        <v>36</v>
      </c>
      <c r="E1" s="65"/>
      <c r="F1" s="65"/>
      <c r="G1" s="65"/>
      <c r="H1" s="65"/>
      <c r="I1" s="65"/>
      <c r="J1" s="65"/>
      <c r="K1" s="65"/>
      <c r="L1" s="65"/>
    </row>
    <row r="2" spans="2:12" ht="16.05" customHeight="1" x14ac:dyDescent="0.3">
      <c r="B2" s="66"/>
    </row>
    <row r="3" spans="2:12" ht="16.05" customHeight="1" x14ac:dyDescent="0.3"/>
    <row r="4" spans="2:12" ht="19.5" customHeight="1" x14ac:dyDescent="0.3">
      <c r="H4" s="24" t="s">
        <v>37</v>
      </c>
    </row>
    <row r="5" spans="2:12" ht="19.5" customHeight="1" x14ac:dyDescent="0.3"/>
    <row r="6" spans="2:12" ht="19.5" customHeight="1" x14ac:dyDescent="0.3"/>
    <row r="7" spans="2:12" ht="19.5" customHeight="1" x14ac:dyDescent="0.3">
      <c r="H7" s="25" t="s">
        <v>23</v>
      </c>
    </row>
    <row r="8" spans="2:12" ht="19.5" customHeight="1" x14ac:dyDescent="0.3"/>
    <row r="9" spans="2:12" ht="12.75" customHeight="1" x14ac:dyDescent="0.3"/>
    <row r="10" spans="2:12" ht="19.5" customHeight="1" x14ac:dyDescent="0.3"/>
    <row r="11" spans="2:12" ht="19.5" customHeight="1" x14ac:dyDescent="0.3"/>
    <row r="12" spans="2:12" ht="19.5" customHeight="1" x14ac:dyDescent="0.3"/>
    <row r="13" spans="2:12" ht="19.5" customHeight="1" x14ac:dyDescent="0.3"/>
    <row r="14" spans="2:12" ht="19.5" customHeight="1" x14ac:dyDescent="0.3"/>
    <row r="15" spans="2:12" ht="19.5" customHeight="1" x14ac:dyDescent="0.3"/>
    <row r="16" spans="2:12" ht="19.5" customHeight="1" x14ac:dyDescent="0.3"/>
    <row r="17" ht="19.5" customHeight="1" x14ac:dyDescent="0.3"/>
    <row r="18" ht="19.5" customHeight="1" x14ac:dyDescent="0.3"/>
    <row r="19" ht="19.5" customHeight="1" x14ac:dyDescent="0.3"/>
  </sheetData>
  <sheetProtection selectLockedCells="1"/>
  <hyperlinks>
    <hyperlink ref="H4" r:id="rId1" xr:uid="{AD3B6BE6-12AA-4447-8C6C-6B7EBD13D029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Relatório Financeiro</vt:lpstr>
      <vt:lpstr>Dados Financeiros</vt:lpstr>
      <vt:lpstr>Metricas</vt:lpstr>
      <vt:lpstr>Sobre</vt:lpstr>
      <vt:lpstr>'Relatório Financeiro'!Area_de_impressao</vt:lpstr>
      <vt:lpstr>Dados</vt:lpstr>
      <vt:lpstr>Medidas</vt:lpstr>
      <vt:lpstr>Percentual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Mª Silva</dc:creator>
  <cp:lastModifiedBy>Cláudia Maria Silva</cp:lastModifiedBy>
  <dcterms:created xsi:type="dcterms:W3CDTF">2017-11-15T23:29:08Z</dcterms:created>
  <dcterms:modified xsi:type="dcterms:W3CDTF">2025-07-27T04:15:33Z</dcterms:modified>
</cp:coreProperties>
</file>